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AF\2025-26\500_藤沢スキー協会によるスキー・スノーボード教室\"/>
    </mc:Choice>
  </mc:AlternateContent>
  <workbookProtection workbookAlgorithmName="SHA-512" workbookHashValue="CegE+/9UBdxjK/oAZdYE9BE2E2ppNKirVMlTsyJnoc1ClzejhV5s2ALBOnLqfbqD5mPM5m+TiNRWOSoL5anlOw==" workbookSaltValue="H0cvpsGXF+tLWSvwycWpxA==" workbookSpinCount="100000" lockStructure="1"/>
  <bookViews>
    <workbookView xWindow="735" yWindow="0" windowWidth="17835" windowHeight="14325"/>
  </bookViews>
  <sheets>
    <sheet name="申込書" sheetId="4" r:id="rId1"/>
    <sheet name="LIST" sheetId="5" state="hidden" r:id="rId2"/>
  </sheets>
  <definedNames>
    <definedName name="_xlnm.Print_Area" localSheetId="0">申込書!$A$1:$AS$72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2" i="4" l="1"/>
  <c r="AP41" i="4"/>
  <c r="AP56" i="4"/>
  <c r="AP55" i="4"/>
  <c r="AP31" i="4"/>
  <c r="AP30" i="4"/>
  <c r="AP28" i="4"/>
  <c r="AP27" i="4"/>
  <c r="AP25" i="4"/>
  <c r="AP24" i="4"/>
  <c r="AP22" i="4"/>
  <c r="AP21" i="4"/>
  <c r="A2" i="5"/>
  <c r="B2" i="5" s="1"/>
  <c r="AG9" i="4"/>
  <c r="AP48" i="4"/>
  <c r="AP29" i="4"/>
  <c r="AP23" i="4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2" i="5"/>
  <c r="D3" i="5"/>
  <c r="D4" i="5"/>
  <c r="D5" i="5"/>
  <c r="D6" i="5"/>
  <c r="D7" i="5"/>
  <c r="D8" i="5"/>
  <c r="D9" i="5"/>
  <c r="D10" i="5"/>
  <c r="D11" i="5"/>
  <c r="D12" i="5"/>
  <c r="D13" i="5"/>
  <c r="D2" i="5"/>
  <c r="AI57" i="4"/>
  <c r="AP58" i="4"/>
  <c r="AI53" i="4"/>
  <c r="AI43" i="4"/>
  <c r="AP51" i="4"/>
  <c r="AP45" i="4"/>
  <c r="AP44" i="4"/>
  <c r="AF34" i="4"/>
  <c r="Z37" i="4"/>
  <c r="AV20" i="4"/>
  <c r="A3" i="5" l="1"/>
  <c r="AP61" i="4"/>
  <c r="B3" i="5" l="1"/>
  <c r="A4" i="5"/>
  <c r="B4" i="5" l="1"/>
  <c r="A5" i="5"/>
  <c r="A6" i="5" l="1"/>
  <c r="B5" i="5"/>
  <c r="A7" i="5" l="1"/>
  <c r="B6" i="5"/>
  <c r="A8" i="5" l="1"/>
  <c r="B7" i="5"/>
  <c r="A9" i="5" l="1"/>
  <c r="B8" i="5"/>
  <c r="A10" i="5" l="1"/>
  <c r="B9" i="5"/>
  <c r="A11" i="5" l="1"/>
  <c r="B10" i="5"/>
  <c r="B11" i="5" l="1"/>
  <c r="A12" i="5"/>
  <c r="A13" i="5" l="1"/>
  <c r="B12" i="5"/>
  <c r="A14" i="5" l="1"/>
  <c r="B13" i="5"/>
  <c r="A15" i="5" l="1"/>
  <c r="B14" i="5"/>
  <c r="A16" i="5" l="1"/>
  <c r="B15" i="5"/>
  <c r="B16" i="5" l="1"/>
  <c r="A17" i="5"/>
  <c r="A18" i="5" l="1"/>
  <c r="B17" i="5"/>
  <c r="A19" i="5" l="1"/>
  <c r="B18" i="5"/>
  <c r="A20" i="5" l="1"/>
  <c r="B19" i="5"/>
  <c r="B20" i="5" l="1"/>
  <c r="A21" i="5"/>
  <c r="A22" i="5" l="1"/>
  <c r="B21" i="5"/>
  <c r="A23" i="5" l="1"/>
  <c r="B22" i="5"/>
  <c r="A24" i="5" l="1"/>
  <c r="B23" i="5"/>
  <c r="B24" i="5" l="1"/>
  <c r="A25" i="5"/>
  <c r="B25" i="5" l="1"/>
  <c r="A26" i="5"/>
  <c r="A27" i="5" l="1"/>
  <c r="B26" i="5"/>
  <c r="A28" i="5" l="1"/>
  <c r="B27" i="5"/>
  <c r="B28" i="5" l="1"/>
  <c r="A29" i="5"/>
  <c r="A30" i="5" l="1"/>
  <c r="B29" i="5"/>
  <c r="A31" i="5" l="1"/>
  <c r="B30" i="5"/>
  <c r="A32" i="5" l="1"/>
  <c r="B31" i="5"/>
  <c r="B32" i="5" l="1"/>
  <c r="A33" i="5"/>
  <c r="B33" i="5" l="1"/>
  <c r="A34" i="5"/>
  <c r="A35" i="5" l="1"/>
  <c r="B34" i="5"/>
  <c r="B35" i="5" l="1"/>
  <c r="A36" i="5"/>
  <c r="A37" i="5" l="1"/>
  <c r="B36" i="5"/>
  <c r="A38" i="5" l="1"/>
  <c r="B37" i="5"/>
  <c r="A39" i="5" l="1"/>
  <c r="B38" i="5"/>
  <c r="B39" i="5" l="1"/>
  <c r="A40" i="5"/>
  <c r="B40" i="5" l="1"/>
  <c r="A41" i="5"/>
  <c r="A42" i="5" l="1"/>
  <c r="B41" i="5"/>
  <c r="A43" i="5" l="1"/>
  <c r="B42" i="5"/>
  <c r="B43" i="5" l="1"/>
  <c r="A44" i="5"/>
  <c r="B44" i="5" l="1"/>
  <c r="A45" i="5"/>
  <c r="A46" i="5" l="1"/>
  <c r="B45" i="5"/>
  <c r="A47" i="5" l="1"/>
  <c r="B46" i="5"/>
  <c r="A48" i="5" l="1"/>
  <c r="B47" i="5"/>
  <c r="A49" i="5" l="1"/>
  <c r="B48" i="5"/>
  <c r="A50" i="5" l="1"/>
  <c r="B49" i="5"/>
  <c r="B50" i="5" l="1"/>
  <c r="A51" i="5"/>
  <c r="A52" i="5" l="1"/>
  <c r="B51" i="5"/>
  <c r="B52" i="5" l="1"/>
  <c r="A53" i="5"/>
  <c r="A54" i="5" l="1"/>
  <c r="B53" i="5"/>
  <c r="A55" i="5" l="1"/>
  <c r="B54" i="5"/>
  <c r="A56" i="5" l="1"/>
  <c r="B55" i="5"/>
  <c r="B56" i="5" l="1"/>
  <c r="A57" i="5"/>
  <c r="A58" i="5" l="1"/>
  <c r="B57" i="5"/>
  <c r="A59" i="5" l="1"/>
  <c r="B58" i="5"/>
  <c r="B59" i="5" l="1"/>
  <c r="A60" i="5"/>
  <c r="B60" i="5" l="1"/>
  <c r="A61" i="5"/>
  <c r="B61" i="5" l="1"/>
  <c r="A62" i="5"/>
  <c r="A63" i="5" l="1"/>
  <c r="B62" i="5"/>
  <c r="A64" i="5" l="1"/>
  <c r="B63" i="5"/>
  <c r="A65" i="5" l="1"/>
  <c r="B64" i="5"/>
  <c r="A66" i="5" l="1"/>
  <c r="B65" i="5"/>
  <c r="A67" i="5" l="1"/>
  <c r="B66" i="5"/>
  <c r="B67" i="5" l="1"/>
  <c r="A68" i="5"/>
  <c r="B68" i="5" l="1"/>
  <c r="A69" i="5"/>
  <c r="B69" i="5" l="1"/>
  <c r="A70" i="5"/>
  <c r="A71" i="5" l="1"/>
  <c r="B70" i="5"/>
  <c r="B71" i="5" l="1"/>
  <c r="A72" i="5"/>
  <c r="B72" i="5" l="1"/>
  <c r="A73" i="5"/>
  <c r="A74" i="5" l="1"/>
  <c r="B73" i="5"/>
  <c r="A75" i="5" l="1"/>
  <c r="B74" i="5"/>
  <c r="B75" i="5" l="1"/>
  <c r="A76" i="5"/>
  <c r="B76" i="5" l="1"/>
  <c r="A77" i="5"/>
  <c r="A78" i="5" l="1"/>
  <c r="B77" i="5"/>
  <c r="B78" i="5" l="1"/>
  <c r="A79" i="5"/>
  <c r="A80" i="5" l="1"/>
  <c r="B79" i="5"/>
  <c r="A81" i="5" l="1"/>
  <c r="B80" i="5"/>
  <c r="A82" i="5" l="1"/>
  <c r="B81" i="5"/>
  <c r="A83" i="5" l="1"/>
  <c r="B82" i="5"/>
  <c r="B83" i="5" l="1"/>
  <c r="A84" i="5"/>
  <c r="B84" i="5" l="1"/>
  <c r="A85" i="5"/>
  <c r="B85" i="5" l="1"/>
  <c r="A86" i="5"/>
  <c r="A87" i="5" l="1"/>
  <c r="B86" i="5"/>
  <c r="A88" i="5" l="1"/>
  <c r="B87" i="5"/>
  <c r="B88" i="5" l="1"/>
  <c r="A89" i="5"/>
  <c r="B89" i="5" l="1"/>
  <c r="A90" i="5"/>
  <c r="A91" i="5" l="1"/>
  <c r="B90" i="5"/>
  <c r="A92" i="5" l="1"/>
  <c r="B91" i="5"/>
  <c r="B92" i="5" l="1"/>
  <c r="A93" i="5"/>
  <c r="A94" i="5" l="1"/>
  <c r="B93" i="5"/>
  <c r="B94" i="5" l="1"/>
  <c r="A95" i="5"/>
  <c r="A96" i="5" l="1"/>
  <c r="B95" i="5"/>
  <c r="B96" i="5" l="1"/>
  <c r="A97" i="5"/>
  <c r="B97" i="5" l="1"/>
  <c r="A98" i="5"/>
  <c r="A99" i="5" l="1"/>
  <c r="B98" i="5"/>
  <c r="B99" i="5" l="1"/>
  <c r="A100" i="5"/>
  <c r="B100" i="5" l="1"/>
  <c r="A101" i="5"/>
  <c r="A102" i="5" l="1"/>
  <c r="B101" i="5"/>
  <c r="A103" i="5" l="1"/>
  <c r="B102" i="5"/>
  <c r="A104" i="5" l="1"/>
  <c r="B103" i="5"/>
  <c r="B104" i="5" l="1"/>
  <c r="A105" i="5"/>
  <c r="A106" i="5" l="1"/>
  <c r="B105" i="5"/>
  <c r="A107" i="5" l="1"/>
  <c r="B106" i="5"/>
  <c r="A108" i="5" l="1"/>
  <c r="B107" i="5"/>
  <c r="B108" i="5" l="1"/>
  <c r="A109" i="5"/>
  <c r="B109" i="5" l="1"/>
  <c r="A110" i="5"/>
  <c r="B110" i="5" l="1"/>
  <c r="A111" i="5"/>
  <c r="B111" i="5" l="1"/>
  <c r="A112" i="5"/>
  <c r="A113" i="5" l="1"/>
  <c r="B112" i="5"/>
  <c r="A114" i="5" l="1"/>
  <c r="B113" i="5"/>
  <c r="B114" i="5" l="1"/>
  <c r="A115" i="5"/>
  <c r="B115" i="5" l="1"/>
  <c r="A116" i="5"/>
  <c r="A117" i="5" l="1"/>
  <c r="B116" i="5"/>
  <c r="A118" i="5" l="1"/>
  <c r="B117" i="5"/>
  <c r="A119" i="5" l="1"/>
  <c r="B118" i="5"/>
  <c r="A120" i="5" l="1"/>
  <c r="B119" i="5"/>
  <c r="A121" i="5" l="1"/>
  <c r="B120" i="5"/>
  <c r="A122" i="5" l="1"/>
  <c r="B121" i="5"/>
  <c r="A123" i="5" l="1"/>
  <c r="B122" i="5"/>
  <c r="A124" i="5" l="1"/>
  <c r="B123" i="5"/>
  <c r="A125" i="5" l="1"/>
  <c r="B124" i="5"/>
  <c r="A126" i="5" l="1"/>
  <c r="B125" i="5"/>
  <c r="B126" i="5" l="1"/>
  <c r="A127" i="5"/>
  <c r="A128" i="5" l="1"/>
  <c r="B128" i="5" s="1"/>
  <c r="B127" i="5"/>
</calcChain>
</file>

<file path=xl/sharedStrings.xml><?xml version="1.0" encoding="utf-8"?>
<sst xmlns="http://schemas.openxmlformats.org/spreadsheetml/2006/main" count="109" uniqueCount="90">
  <si>
    <t>携帯電話</t>
    <rPh sb="0" eb="2">
      <t>ケイタイ</t>
    </rPh>
    <rPh sb="2" eb="4">
      <t>デンワ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</si>
  <si>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</si>
  <si>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</si>
  <si>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</si>
  <si>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</si>
  <si>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</si>
  <si>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級別テスト：</t>
    <rPh sb="0" eb="2">
      <t>キュウベツ</t>
    </rPh>
    <phoneticPr fontId="3"/>
  </si>
  <si>
    <t>級</t>
    <rPh sb="0" eb="1">
      <t>キュウ</t>
    </rPh>
    <phoneticPr fontId="3"/>
  </si>
  <si>
    <t>お申し込み金額合計</t>
    <rPh sb="1" eb="2">
      <t>モウ</t>
    </rPh>
    <rPh sb="3" eb="4">
      <t>コ</t>
    </rPh>
    <rPh sb="5" eb="7">
      <t>キンガク</t>
    </rPh>
    <rPh sb="7" eb="9">
      <t>ゴウケイ</t>
    </rPh>
    <phoneticPr fontId="3"/>
  </si>
  <si>
    <t>ふりがな</t>
    <phoneticPr fontId="3"/>
  </si>
  <si>
    <t>氏 名</t>
    <phoneticPr fontId="3"/>
  </si>
  <si>
    <t>クラブ名</t>
    <phoneticPr fontId="3"/>
  </si>
  <si>
    <t>住 所</t>
    <phoneticPr fontId="3"/>
  </si>
  <si>
    <t>〒</t>
    <phoneticPr fontId="3"/>
  </si>
  <si>
    <t>電 話</t>
    <phoneticPr fontId="3"/>
  </si>
  <si>
    <t>E メール</t>
    <phoneticPr fontId="3"/>
  </si>
  <si>
    <t>　</t>
    <phoneticPr fontId="3"/>
  </si>
  <si>
    <t>ジュニア：</t>
    <phoneticPr fontId="3"/>
  </si>
  <si>
    <t>SAF会員割引（本人＆家族）：</t>
    <phoneticPr fontId="3"/>
  </si>
  <si>
    <t>スキー</t>
    <phoneticPr fontId="3"/>
  </si>
  <si>
    <t>スノーボード</t>
    <phoneticPr fontId="3"/>
  </si>
  <si>
    <t>②</t>
    <phoneticPr fontId="3"/>
  </si>
  <si>
    <t>③</t>
    <phoneticPr fontId="3"/>
  </si>
  <si>
    <t>ｃｍ</t>
    <phoneticPr fontId="3"/>
  </si>
  <si>
    <t>★備考欄　（ジュニア参加の方は同伴される方の氏名をご記入ください。また、家族等同室希望者もご記入ください。）</t>
    <rPh sb="1" eb="3">
      <t>ビコウ</t>
    </rPh>
    <rPh sb="3" eb="4">
      <t>ラン</t>
    </rPh>
    <rPh sb="10" eb="12">
      <t>サンカ</t>
    </rPh>
    <rPh sb="13" eb="14">
      <t>ホウ</t>
    </rPh>
    <rPh sb="15" eb="17">
      <t>ドウハン</t>
    </rPh>
    <rPh sb="20" eb="21">
      <t>ホウ</t>
    </rPh>
    <rPh sb="22" eb="24">
      <t>シメイ</t>
    </rPh>
    <rPh sb="26" eb="28">
      <t>キニュウ</t>
    </rPh>
    <rPh sb="36" eb="39">
      <t>カゾクナド</t>
    </rPh>
    <rPh sb="39" eb="41">
      <t>ドウシツ</t>
    </rPh>
    <rPh sb="41" eb="44">
      <t>キボウシャ</t>
    </rPh>
    <rPh sb="46" eb="48">
      <t>キニュウ</t>
    </rPh>
    <phoneticPr fontId="3"/>
  </si>
  <si>
    <r>
      <t>★スキー、スノーボードどちらの種目でご参加予定か、チェック欄に○印をご記入ください。</t>
    </r>
    <r>
      <rPr>
        <sz val="10"/>
        <color indexed="10"/>
        <rFont val="HG丸ｺﾞｼｯｸM-PRO"/>
        <family val="3"/>
        <charset val="128"/>
      </rPr>
      <t>（必須）</t>
    </r>
    <rPh sb="15" eb="17">
      <t>シュモク</t>
    </rPh>
    <rPh sb="19" eb="21">
      <t>サンカ</t>
    </rPh>
    <rPh sb="21" eb="23">
      <t>ヨテイ</t>
    </rPh>
    <rPh sb="29" eb="30">
      <t>ラン</t>
    </rPh>
    <rPh sb="32" eb="33">
      <t>シルシ</t>
    </rPh>
    <rPh sb="35" eb="37">
      <t>キニュウ</t>
    </rPh>
    <rPh sb="43" eb="45">
      <t>ヒッス</t>
    </rPh>
    <phoneticPr fontId="3"/>
  </si>
  <si>
    <t>日 記入</t>
    <rPh sb="0" eb="1">
      <t>ニチ</t>
    </rPh>
    <rPh sb="2" eb="4">
      <t>キニュウ</t>
    </rPh>
    <phoneticPr fontId="3"/>
  </si>
  <si>
    <t>男 ・ 女</t>
  </si>
  <si>
    <t>チェック欄</t>
    <rPh sb="4" eb="5">
      <t>ラン</t>
    </rPh>
    <phoneticPr fontId="3"/>
  </si>
  <si>
    <t>大人：</t>
    <rPh sb="0" eb="2">
      <t>オトナ</t>
    </rPh>
    <phoneticPr fontId="3"/>
  </si>
  <si>
    <t>上級者</t>
    <rPh sb="0" eb="3">
      <t>ジョウキュウシャ</t>
    </rPh>
    <phoneticPr fontId="3"/>
  </si>
  <si>
    <t>中級者</t>
    <rPh sb="0" eb="3">
      <t>チュウキュウシャ</t>
    </rPh>
    <phoneticPr fontId="3"/>
  </si>
  <si>
    <t>初級者</t>
    <rPh sb="0" eb="3">
      <t>ショキュウシャ</t>
    </rPh>
    <phoneticPr fontId="3"/>
  </si>
  <si>
    <t>初心者</t>
    <rPh sb="0" eb="3">
      <t>ショシンシャ</t>
    </rPh>
    <phoneticPr fontId="3"/>
  </si>
  <si>
    <t>FAX送信先：0466-28-1419（関水スポーツ）</t>
    <rPh sb="3" eb="5">
      <t>ソウシン</t>
    </rPh>
    <rPh sb="5" eb="6">
      <t>サキ</t>
    </rPh>
    <rPh sb="20" eb="22">
      <t>セキミズ</t>
    </rPh>
    <phoneticPr fontId="3"/>
  </si>
  <si>
    <t>大人：</t>
    <phoneticPr fontId="3"/>
  </si>
  <si>
    <r>
      <t>★レベルについても教えてください。</t>
    </r>
    <r>
      <rPr>
        <sz val="10"/>
        <color indexed="10"/>
        <rFont val="HG丸ｺﾞｼｯｸM-PRO"/>
        <family val="3"/>
        <charset val="128"/>
      </rPr>
      <t>（必須）</t>
    </r>
    <rPh sb="9" eb="10">
      <t>オシ</t>
    </rPh>
    <phoneticPr fontId="3"/>
  </si>
  <si>
    <t>午後</t>
    <rPh sb="0" eb="2">
      <t>ゴゴ</t>
    </rPh>
    <phoneticPr fontId="3"/>
  </si>
  <si>
    <t>午前</t>
    <rPh sb="0" eb="2">
      <t>ゴゼン</t>
    </rPh>
    <phoneticPr fontId="3"/>
  </si>
  <si>
    <t>(藤沢スキー協会所属クラブ員のご家族の方もご記入ください)</t>
    <rPh sb="1" eb="3">
      <t>フジサワ</t>
    </rPh>
    <rPh sb="6" eb="8">
      <t>キョウカイ</t>
    </rPh>
    <rPh sb="8" eb="10">
      <t>ショゾク</t>
    </rPh>
    <rPh sb="13" eb="14">
      <t>イン</t>
    </rPh>
    <rPh sb="16" eb="18">
      <t>カゾク</t>
    </rPh>
    <rPh sb="19" eb="20">
      <t>カタ</t>
    </rPh>
    <rPh sb="22" eb="24">
      <t>キニュウ</t>
    </rPh>
    <phoneticPr fontId="3"/>
  </si>
  <si>
    <t>※1人1枚の記入：傷害保険加入や事務連絡に必要ですので漏れなくご記入ください。</t>
    <rPh sb="2" eb="3">
      <t>ニン</t>
    </rPh>
    <rPh sb="4" eb="5">
      <t>マイ</t>
    </rPh>
    <rPh sb="6" eb="8">
      <t>キニュウ</t>
    </rPh>
    <phoneticPr fontId="3"/>
  </si>
  <si>
    <r>
      <t>★以下のオプションをご希望の方は、チェック欄に○印</t>
    </r>
    <r>
      <rPr>
        <sz val="10"/>
        <rFont val="HG丸ｺﾞｼｯｸM-PRO"/>
        <family val="3"/>
        <charset val="128"/>
      </rPr>
      <t>をご記入ください。</t>
    </r>
    <rPh sb="1" eb="3">
      <t>イカ</t>
    </rPh>
    <rPh sb="11" eb="13">
      <t>キボウ</t>
    </rPh>
    <rPh sb="14" eb="15">
      <t>カタ</t>
    </rPh>
    <rPh sb="24" eb="25">
      <t>シルシ</t>
    </rPh>
    <phoneticPr fontId="3"/>
  </si>
  <si>
    <t>★以下の２つのコースのうち、ご希望のコースのチェック欄に○印をご記入ください。</t>
    <rPh sb="1" eb="3">
      <t>イカ</t>
    </rPh>
    <rPh sb="15" eb="17">
      <t>キボウ</t>
    </rPh>
    <rPh sb="26" eb="27">
      <t>ラン</t>
    </rPh>
    <rPh sb="29" eb="30">
      <t>シルシ</t>
    </rPh>
    <rPh sb="32" eb="34">
      <t>キニュウ</t>
    </rPh>
    <phoneticPr fontId="3"/>
  </si>
  <si>
    <t>歳 : 記入日現在）</t>
    <rPh sb="0" eb="1">
      <t>サイ</t>
    </rPh>
    <rPh sb="4" eb="6">
      <t>キニュウ</t>
    </rPh>
    <rPh sb="6" eb="7">
      <t>ビ</t>
    </rPh>
    <rPh sb="7" eb="9">
      <t>ゲンザイ</t>
    </rPh>
    <phoneticPr fontId="3"/>
  </si>
  <si>
    <t>&lt;&lt;&lt;申込書&gt;&gt;&gt;</t>
    <phoneticPr fontId="3"/>
  </si>
  <si>
    <t>①</t>
    <phoneticPr fontId="3"/>
  </si>
  <si>
    <r>
      <t xml:space="preserve">ジュニア </t>
    </r>
    <r>
      <rPr>
        <sz val="9"/>
        <rFont val="HG丸ｺﾞｼｯｸM-PRO"/>
        <family val="3"/>
        <charset val="128"/>
      </rPr>
      <t>(注2)</t>
    </r>
    <r>
      <rPr>
        <sz val="10"/>
        <rFont val="HG丸ｺﾞｼｯｸM-PRO"/>
        <family val="3"/>
        <charset val="128"/>
      </rPr>
      <t>：</t>
    </r>
    <rPh sb="6" eb="7">
      <t>チュウ</t>
    </rPh>
    <phoneticPr fontId="3"/>
  </si>
  <si>
    <t>リフト券不要（大人）：</t>
    <rPh sb="3" eb="4">
      <t>ケン</t>
    </rPh>
    <rPh sb="4" eb="6">
      <t>フヨウ</t>
    </rPh>
    <rPh sb="7" eb="9">
      <t>オトナ</t>
    </rPh>
    <phoneticPr fontId="3"/>
  </si>
  <si>
    <t>リフト券不要（ジュニア）：</t>
    <rPh sb="3" eb="4">
      <t>ケン</t>
    </rPh>
    <rPh sb="4" eb="6">
      <t>フヨウ</t>
    </rPh>
    <phoneticPr fontId="3"/>
  </si>
  <si>
    <t>注２）ジュニアとは小学生以下の方でベッドや食事は一人分となります。また、保護者もしくは18 歳以上の同伴者が必要となります。</t>
    <rPh sb="0" eb="1">
      <t>チュウ</t>
    </rPh>
    <rPh sb="15" eb="16">
      <t>カタ</t>
    </rPh>
    <phoneticPr fontId="3"/>
  </si>
  <si>
    <t>注1）最もお得なリフト券ですが、グランドシニアはスキー場購入(うえだ菅平割）がお得です。</t>
  </si>
  <si>
    <t>(バッジテスト1級以上)</t>
    <rPh sb="8" eb="9">
      <t>キュウ</t>
    </rPh>
    <rPh sb="9" eb="11">
      <t>イジョウ</t>
    </rPh>
    <phoneticPr fontId="3"/>
  </si>
  <si>
    <t>受検級（１級～５級）：</t>
    <rPh sb="0" eb="2">
      <t>ジュケン</t>
    </rPh>
    <rPh sb="2" eb="3">
      <t>キュウ</t>
    </rPh>
    <rPh sb="5" eb="6">
      <t>キュウ</t>
    </rPh>
    <rPh sb="8" eb="9">
      <t>キュウ</t>
    </rPh>
    <phoneticPr fontId="3"/>
  </si>
  <si>
    <t>※受検時必須、ご不明の場合は「未定」とご記入ください。</t>
    <phoneticPr fontId="3"/>
  </si>
  <si>
    <t>※合格時には公認料が別途必要となります。（全日本スキー連盟規定による）</t>
    <rPh sb="1" eb="3">
      <t>ゴウカク</t>
    </rPh>
    <rPh sb="3" eb="4">
      <t>ジ</t>
    </rPh>
    <rPh sb="6" eb="8">
      <t>コウニン</t>
    </rPh>
    <rPh sb="8" eb="9">
      <t>リョウ</t>
    </rPh>
    <rPh sb="10" eb="12">
      <t>ベット</t>
    </rPh>
    <rPh sb="12" eb="14">
      <t>ヒツヨウ</t>
    </rPh>
    <rPh sb="21" eb="24">
      <t>ゼンニホン</t>
    </rPh>
    <rPh sb="27" eb="29">
      <t>レンメイ</t>
    </rPh>
    <rPh sb="29" eb="31">
      <t>キテイ</t>
    </rPh>
    <phoneticPr fontId="3"/>
  </si>
  <si>
    <t>スキー（8名まで）：</t>
    <rPh sb="5" eb="6">
      <t>メイ</t>
    </rPh>
    <phoneticPr fontId="3"/>
  </si>
  <si>
    <t>※申し込み者多数の場合は抽選となります。</t>
    <rPh sb="1" eb="2">
      <t>モウ</t>
    </rPh>
    <rPh sb="3" eb="4">
      <t>コ</t>
    </rPh>
    <rPh sb="5" eb="6">
      <t>シャ</t>
    </rPh>
    <rPh sb="6" eb="8">
      <t>タスウ</t>
    </rPh>
    <rPh sb="9" eb="11">
      <t>バアイ</t>
    </rPh>
    <rPh sb="12" eb="14">
      <t>チュウセン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</si>
  <si>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</si>
  <si>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</si>
  <si>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クラブ名</t>
    <rPh sb="3" eb="4">
      <t>メイ</t>
    </rPh>
    <phoneticPr fontId="3"/>
  </si>
  <si>
    <t>いすゞ藤沢スキー部</t>
    <phoneticPr fontId="3"/>
  </si>
  <si>
    <t>藤沢スキークラブ</t>
    <phoneticPr fontId="3"/>
  </si>
  <si>
    <t>シルバースパークRC</t>
    <phoneticPr fontId="3"/>
  </si>
  <si>
    <t>湘南スキークラブ</t>
    <phoneticPr fontId="3"/>
  </si>
  <si>
    <t>Eスキー湘南</t>
    <phoneticPr fontId="3"/>
  </si>
  <si>
    <t>ビッグクラウドスキークラブ</t>
    <phoneticPr fontId="3"/>
  </si>
  <si>
    <t>湘南スノーボードクラブ</t>
    <phoneticPr fontId="3"/>
  </si>
  <si>
    <t>所属なし</t>
    <rPh sb="0" eb="2">
      <t>ショゾク</t>
    </rPh>
    <phoneticPr fontId="3"/>
  </si>
  <si>
    <t>SAF会員の方は会員割引のチェック欄にも○印をご記入ください。</t>
    <rPh sb="3" eb="5">
      <t>カイイン</t>
    </rPh>
    <rPh sb="6" eb="7">
      <t>カタ</t>
    </rPh>
    <rPh sb="8" eb="10">
      <t>カイイン</t>
    </rPh>
    <rPh sb="10" eb="12">
      <t>ワリビキ</t>
    </rPh>
    <rPh sb="21" eb="22">
      <t>シルシ</t>
    </rPh>
    <phoneticPr fontId="3"/>
  </si>
  <si>
    <t>★レンタルスキー・スノーボードをご希望の方は以下のチェック欄に○印をご記入いただき、身長および靴のサイズをご記載ください。</t>
    <rPh sb="17" eb="19">
      <t>キボウ</t>
    </rPh>
    <rPh sb="20" eb="21">
      <t>カタ</t>
    </rPh>
    <rPh sb="22" eb="24">
      <t>イカ</t>
    </rPh>
    <rPh sb="29" eb="30">
      <t>ラン</t>
    </rPh>
    <rPh sb="32" eb="33">
      <t>シルシ</t>
    </rPh>
    <rPh sb="35" eb="37">
      <t>キニュウ</t>
    </rPh>
    <rPh sb="42" eb="44">
      <t>シンチョウ</t>
    </rPh>
    <rPh sb="47" eb="48">
      <t>クツ</t>
    </rPh>
    <rPh sb="54" eb="56">
      <t>キサイ</t>
    </rPh>
    <phoneticPr fontId="3"/>
  </si>
  <si>
    <t>レンタルを希望</t>
    <rPh sb="5" eb="7">
      <t>キボウ</t>
    </rPh>
    <phoneticPr fontId="3"/>
  </si>
  <si>
    <t>スノードロップス・スキークラブ</t>
    <phoneticPr fontId="3"/>
  </si>
  <si>
    <t>メインコース</t>
    <phoneticPr fontId="3"/>
  </si>
  <si>
    <t>ショートポール練習会</t>
    <rPh sb="7" eb="10">
      <t>レンシュウカイ</t>
    </rPh>
    <phoneticPr fontId="3"/>
  </si>
  <si>
    <t>無料</t>
    <rPh sb="0" eb="2">
      <t>ムリョウ</t>
    </rPh>
    <phoneticPr fontId="3"/>
  </si>
  <si>
    <t>スノーボード(５名まで)：</t>
    <rPh sb="8" eb="9">
      <t>メイ</t>
    </rPh>
    <phoneticPr fontId="3"/>
  </si>
  <si>
    <r>
      <t>スキー・スノーボードレッスン</t>
    </r>
    <r>
      <rPr>
        <sz val="9"/>
        <rFont val="HG丸ｺﾞｼｯｸM-PRO"/>
        <family val="3"/>
        <charset val="128"/>
      </rPr>
      <t xml:space="preserve"> (</t>
    </r>
    <r>
      <rPr>
        <sz val="9"/>
        <color indexed="30"/>
        <rFont val="HG丸ｺﾞｼｯｸM-PRO"/>
        <family val="3"/>
        <charset val="128"/>
      </rPr>
      <t>午前･午後 各１講座</t>
    </r>
    <r>
      <rPr>
        <sz val="9"/>
        <rFont val="HG丸ｺﾞｼｯｸM-PRO"/>
        <family val="3"/>
        <charset val="128"/>
      </rPr>
      <t>)</t>
    </r>
    <phoneticPr fontId="3"/>
  </si>
  <si>
    <r>
      <t xml:space="preserve">スペシャルレッスン </t>
    </r>
    <r>
      <rPr>
        <sz val="9"/>
        <rFont val="HG丸ｺﾞｼｯｸM-PRO"/>
        <family val="3"/>
        <charset val="128"/>
      </rPr>
      <t>(</t>
    </r>
    <r>
      <rPr>
        <sz val="9"/>
        <color rgb="FF0070C0"/>
        <rFont val="HG丸ｺﾞｼｯｸM-PRO"/>
        <family val="3"/>
        <charset val="128"/>
      </rPr>
      <t>上級者のみ受講可、午前･午後 計２講座)</t>
    </r>
    <rPh sb="11" eb="13">
      <t>ジョウキュウ</t>
    </rPh>
    <rPh sb="13" eb="14">
      <t>シャ</t>
    </rPh>
    <rPh sb="16" eb="18">
      <t>ジュコウ</t>
    </rPh>
    <rPh sb="18" eb="19">
      <t>カ</t>
    </rPh>
    <rPh sb="26" eb="27">
      <t>ケイ</t>
    </rPh>
    <phoneticPr fontId="3"/>
  </si>
  <si>
    <r>
      <t xml:space="preserve">スキー・スノーボードバッジテスト </t>
    </r>
    <r>
      <rPr>
        <sz val="9"/>
        <color rgb="FF0070C0"/>
        <rFont val="HG丸ｺﾞｼｯｸM-PRO"/>
        <family val="3"/>
        <charset val="128"/>
      </rPr>
      <t xml:space="preserve">(前日のレッスン参加が必須) </t>
    </r>
    <phoneticPr fontId="3"/>
  </si>
  <si>
    <r>
      <t xml:space="preserve">スキー・スノーボード教室 </t>
    </r>
    <r>
      <rPr>
        <sz val="9"/>
        <color rgb="FF0070C0"/>
        <rFont val="HG丸ｺﾞｼｯｸM-PRO"/>
        <family val="3"/>
        <charset val="128"/>
      </rPr>
      <t>(午前１講座のみ)</t>
    </r>
    <phoneticPr fontId="3"/>
  </si>
  <si>
    <r>
      <t xml:space="preserve">スペシャルレッスン </t>
    </r>
    <r>
      <rPr>
        <sz val="9"/>
        <color rgb="FF0070C0"/>
        <rFont val="HG丸ｺﾞｼｯｸM-PRO"/>
        <family val="3"/>
        <charset val="128"/>
      </rPr>
      <t>(上級者のみ受講可、午前１講座のみ)</t>
    </r>
    <phoneticPr fontId="3"/>
  </si>
  <si>
    <r>
      <t>身長</t>
    </r>
    <r>
      <rPr>
        <b/>
        <sz val="9"/>
        <rFont val="HG丸ｺﾞｼｯｸM-PRO"/>
        <family val="3"/>
        <charset val="128"/>
      </rPr>
      <t>：</t>
    </r>
    <rPh sb="0" eb="2">
      <t>シンチョウ</t>
    </rPh>
    <phoneticPr fontId="3"/>
  </si>
  <si>
    <r>
      <t>靴のサイズ</t>
    </r>
    <r>
      <rPr>
        <b/>
        <sz val="9"/>
        <rFont val="HG丸ｺﾞｼｯｸM-PRO"/>
        <family val="3"/>
        <charset val="128"/>
      </rPr>
      <t>：</t>
    </r>
    <rPh sb="0" eb="1">
      <t>クツ</t>
    </rPh>
    <phoneticPr fontId="3"/>
  </si>
  <si>
    <r>
      <t>スタンス(スノボのみ選択)</t>
    </r>
    <r>
      <rPr>
        <b/>
        <sz val="9"/>
        <rFont val="HG丸ｺﾞｼｯｸM-PRO"/>
        <family val="3"/>
        <charset val="128"/>
      </rPr>
      <t>：</t>
    </r>
    <rPh sb="10" eb="12">
      <t>センタク</t>
    </rPh>
    <phoneticPr fontId="3"/>
  </si>
  <si>
    <t>【藤沢スキー協会】 スキースノーボード教室 ２０２６</t>
    <phoneticPr fontId="3"/>
  </si>
  <si>
    <t>Aコース：2月7日(土)朝着～2月8日(日)１泊/リフト2日券付(注1)</t>
    <phoneticPr fontId="3"/>
  </si>
  <si>
    <t>Bコース：2月6日(金)夜着～2月8日(日)1.5泊/リフト2日券付(注1)</t>
    <phoneticPr fontId="3"/>
  </si>
  <si>
    <t>2月7日（土）</t>
    <phoneticPr fontId="3"/>
  </si>
  <si>
    <t>2月8日（日）</t>
    <phoneticPr fontId="3"/>
  </si>
  <si>
    <t>※講師の都合により中止させていただく場合があります。</t>
    <rPh sb="1" eb="3">
      <t>コウシ</t>
    </rPh>
    <rPh sb="4" eb="6">
      <t>ツゴウ</t>
    </rPh>
    <rPh sb="9" eb="11">
      <t>チュウシ</t>
    </rPh>
    <rPh sb="18" eb="20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</si>
</sst>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¥&quot;#,##0;&quot;¥&quot;\-#,##0"/>
    <numFmt numFmtId="176" formatCode="&quot;▲ \&quot;#,###"/>
    <numFmt numFmtId="177" formatCode="&quot;¥&quot;#,##0&quot;/講座&quot;"/>
    <numFmt numFmtId="178" formatCode="&quot;\ &quot;#,##0"/>
    <numFmt numFmtId="179" formatCode="&quot;▲\ &quot;#,##0"/>
    <numFmt numFmtId="180" formatCode="&quot;¥ &quot;#,##0;"/>
    <numFmt numFmtId="181" formatCode="&quot;\ &quot;#,##0&quot;/日&quot;"/>
    <numFmt numFmtId="182" formatCode="&quot;¥&quot;#,##0&quot;/半日&quot;"/>
  </numFmts>
  <fonts count="22"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color indexed="30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b/>
      <u/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color rgb="FF0070C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gray125">
        <fgColor indexed="43"/>
        <bgColor indexed="9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fgColor rgb="FFFFFF99"/>
        <bgColor theme="0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 applyAlignment="1">
      <alignment horizontal="right" vertical="center"/>
    </xf>
    <xf numFmtId="49" fontId="1" fillId="2" borderId="1" xfId="0" applyNumberFormat="1" applyFont="1" applyFill="1" applyBorder="1">
      <alignment vertical="center"/>
    </xf>
    <xf numFmtId="49" fontId="1" fillId="2" borderId="2" xfId="0" applyNumberFormat="1" applyFont="1" applyFill="1" applyBorder="1">
      <alignment vertical="center"/>
    </xf>
    <xf numFmtId="176" fontId="1" fillId="2" borderId="0" xfId="0" applyNumberFormat="1" applyFont="1" applyFill="1">
      <alignment vertical="center"/>
    </xf>
    <xf numFmtId="5" fontId="1" fillId="2" borderId="0" xfId="0" applyNumberFormat="1" applyFont="1" applyFill="1">
      <alignment vertical="center"/>
    </xf>
    <xf numFmtId="0" fontId="1" fillId="2" borderId="7" xfId="0" applyFont="1" applyFill="1" applyBorder="1">
      <alignment vertical="center"/>
    </xf>
    <xf numFmtId="5" fontId="1" fillId="2" borderId="0" xfId="0" applyNumberFormat="1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177" fontId="5" fillId="2" borderId="9" xfId="0" applyNumberFormat="1" applyFont="1" applyFill="1" applyBorder="1">
      <alignment vertical="center"/>
    </xf>
    <xf numFmtId="177" fontId="5" fillId="2" borderId="8" xfId="0" applyNumberFormat="1" applyFont="1" applyFill="1" applyBorder="1">
      <alignment vertical="center"/>
    </xf>
    <xf numFmtId="177" fontId="5" fillId="2" borderId="10" xfId="0" applyNumberFormat="1" applyFont="1" applyFill="1" applyBorder="1" applyAlignment="1">
      <alignment horizontal="right" vertical="center"/>
    </xf>
    <xf numFmtId="177" fontId="5" fillId="2" borderId="11" xfId="0" applyNumberFormat="1" applyFont="1" applyFill="1" applyBorder="1" applyAlignment="1">
      <alignment horizontal="right" vertical="center"/>
    </xf>
    <xf numFmtId="14" fontId="0" fillId="2" borderId="0" xfId="0" applyNumberFormat="1" applyFill="1">
      <alignment vertical="center"/>
    </xf>
    <xf numFmtId="49" fontId="1" fillId="3" borderId="12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77" fontId="5" fillId="2" borderId="7" xfId="0" applyNumberFormat="1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0" fontId="1" fillId="2" borderId="7" xfId="0" applyFont="1" applyFill="1" applyBorder="1" applyAlignment="1">
      <alignment horizontal="right" vertical="center"/>
    </xf>
    <xf numFmtId="0" fontId="1" fillId="2" borderId="2" xfId="0" applyFont="1" applyFill="1" applyBorder="1">
      <alignment vertical="center"/>
    </xf>
    <xf numFmtId="0" fontId="1" fillId="2" borderId="0" xfId="0" applyFont="1" applyFill="1" applyAlignment="1">
      <alignment horizontal="left" vertical="center"/>
    </xf>
    <xf numFmtId="178" fontId="5" fillId="2" borderId="0" xfId="0" applyNumberFormat="1" applyFont="1" applyFill="1">
      <alignment vertical="center"/>
    </xf>
    <xf numFmtId="0" fontId="9" fillId="6" borderId="0" xfId="0" applyFont="1" applyFill="1">
      <alignment vertical="center"/>
    </xf>
    <xf numFmtId="177" fontId="5" fillId="2" borderId="0" xfId="0" applyNumberFormat="1" applyFont="1" applyFill="1">
      <alignment vertical="center"/>
    </xf>
    <xf numFmtId="0" fontId="5" fillId="2" borderId="7" xfId="0" applyFont="1" applyFill="1" applyBorder="1">
      <alignment vertical="center"/>
    </xf>
    <xf numFmtId="180" fontId="5" fillId="2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5" fillId="2" borderId="9" xfId="0" applyFont="1" applyFill="1" applyBorder="1">
      <alignment vertical="center"/>
    </xf>
    <xf numFmtId="0" fontId="5" fillId="6" borderId="0" xfId="0" applyFont="1" applyFill="1">
      <alignment vertical="center"/>
    </xf>
    <xf numFmtId="181" fontId="5" fillId="2" borderId="0" xfId="0" applyNumberFormat="1" applyFont="1" applyFill="1">
      <alignment vertical="center"/>
    </xf>
    <xf numFmtId="0" fontId="18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" fillId="4" borderId="0" xfId="0" applyFont="1" applyFill="1" applyBorder="1" applyAlignment="1" applyProtection="1">
      <alignment horizontal="center" vertical="center"/>
      <protection locked="0"/>
    </xf>
    <xf numFmtId="180" fontId="5" fillId="2" borderId="0" xfId="0" applyNumberFormat="1" applyFont="1" applyFill="1" applyBorder="1" applyAlignment="1" applyProtection="1">
      <alignment vertical="center" shrinkToFit="1"/>
      <protection hidden="1"/>
    </xf>
    <xf numFmtId="0" fontId="18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21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4" borderId="12" xfId="0" applyFont="1" applyFill="1" applyBorder="1" applyAlignment="1" applyProtection="1">
      <alignment vertical="top" wrapText="1"/>
      <protection locked="0"/>
    </xf>
    <xf numFmtId="0" fontId="8" fillId="4" borderId="5" xfId="0" applyFont="1" applyFill="1" applyBorder="1" applyAlignment="1" applyProtection="1">
      <alignment vertical="top" wrapText="1"/>
      <protection locked="0"/>
    </xf>
    <xf numFmtId="0" fontId="8" fillId="4" borderId="13" xfId="0" applyFont="1" applyFill="1" applyBorder="1" applyAlignment="1" applyProtection="1">
      <alignment vertical="top" wrapText="1"/>
      <protection locked="0"/>
    </xf>
    <xf numFmtId="0" fontId="8" fillId="4" borderId="8" xfId="0" applyFont="1" applyFill="1" applyBorder="1" applyAlignment="1" applyProtection="1">
      <alignment vertical="top" wrapText="1"/>
      <protection locked="0"/>
    </xf>
    <xf numFmtId="0" fontId="8" fillId="4" borderId="0" xfId="0" applyFont="1" applyFill="1" applyAlignment="1" applyProtection="1">
      <alignment vertical="top" wrapText="1"/>
      <protection locked="0"/>
    </xf>
    <xf numFmtId="0" fontId="8" fillId="4" borderId="11" xfId="0" applyFont="1" applyFill="1" applyBorder="1" applyAlignment="1" applyProtection="1">
      <alignment vertical="top" wrapText="1"/>
      <protection locked="0"/>
    </xf>
    <xf numFmtId="0" fontId="8" fillId="4" borderId="20" xfId="0" applyFont="1" applyFill="1" applyBorder="1" applyAlignment="1" applyProtection="1">
      <alignment vertical="top" wrapText="1"/>
      <protection locked="0"/>
    </xf>
    <xf numFmtId="0" fontId="8" fillId="4" borderId="6" xfId="0" applyFont="1" applyFill="1" applyBorder="1" applyAlignment="1" applyProtection="1">
      <alignment vertical="top" wrapText="1"/>
      <protection locked="0"/>
    </xf>
    <xf numFmtId="0" fontId="8" fillId="4" borderId="17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5" fontId="1" fillId="2" borderId="6" xfId="0" applyNumberFormat="1" applyFont="1" applyFill="1" applyBorder="1" applyAlignment="1">
      <alignment horizontal="right" vertical="center"/>
    </xf>
    <xf numFmtId="181" fontId="5" fillId="2" borderId="9" xfId="0" applyNumberFormat="1" applyFont="1" applyFill="1" applyBorder="1">
      <alignment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180" fontId="5" fillId="2" borderId="18" xfId="0" applyNumberFormat="1" applyFont="1" applyFill="1" applyBorder="1" applyAlignment="1" applyProtection="1">
      <alignment vertical="center" shrinkToFit="1"/>
      <protection hidden="1"/>
    </xf>
    <xf numFmtId="180" fontId="5" fillId="2" borderId="15" xfId="0" applyNumberFormat="1" applyFont="1" applyFill="1" applyBorder="1" applyAlignment="1" applyProtection="1">
      <alignment vertical="center" shrinkToFit="1"/>
      <protection hidden="1"/>
    </xf>
    <xf numFmtId="180" fontId="5" fillId="2" borderId="19" xfId="0" applyNumberFormat="1" applyFont="1" applyFill="1" applyBorder="1" applyAlignment="1" applyProtection="1">
      <alignment vertical="center" shrinkToFit="1"/>
      <protection hidden="1"/>
    </xf>
    <xf numFmtId="181" fontId="5" fillId="2" borderId="0" xfId="0" applyNumberFormat="1" applyFont="1" applyFill="1">
      <alignment vertical="center"/>
    </xf>
    <xf numFmtId="0" fontId="1" fillId="2" borderId="9" xfId="0" applyFont="1" applyFill="1" applyBorder="1" applyAlignment="1">
      <alignment horizontal="right" vertical="center"/>
    </xf>
    <xf numFmtId="182" fontId="5" fillId="2" borderId="9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82" fontId="5" fillId="2" borderId="0" xfId="0" applyNumberFormat="1" applyFont="1" applyFill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178" fontId="5" fillId="2" borderId="9" xfId="0" applyNumberFormat="1" applyFont="1" applyFill="1" applyBorder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178" fontId="5" fillId="2" borderId="0" xfId="0" applyNumberFormat="1" applyFont="1" applyFill="1">
      <alignment vertical="center"/>
    </xf>
    <xf numFmtId="179" fontId="5" fillId="2" borderId="0" xfId="0" applyNumberFormat="1" applyFont="1" applyFill="1" applyAlignment="1">
      <alignment vertical="center" shrinkToFit="1"/>
    </xf>
    <xf numFmtId="179" fontId="5" fillId="2" borderId="18" xfId="0" applyNumberFormat="1" applyFont="1" applyFill="1" applyBorder="1" applyAlignment="1" applyProtection="1">
      <alignment vertical="center" shrinkToFit="1"/>
      <protection hidden="1"/>
    </xf>
    <xf numFmtId="179" fontId="5" fillId="2" borderId="15" xfId="0" applyNumberFormat="1" applyFont="1" applyFill="1" applyBorder="1" applyAlignment="1" applyProtection="1">
      <alignment vertical="center" shrinkToFit="1"/>
      <protection hidden="1"/>
    </xf>
    <xf numFmtId="179" fontId="5" fillId="2" borderId="19" xfId="0" applyNumberFormat="1" applyFont="1" applyFill="1" applyBorder="1" applyAlignment="1" applyProtection="1">
      <alignment vertical="center" shrinkToFit="1"/>
      <protection hidden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8" borderId="6" xfId="1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right" vertical="center"/>
      <protection locked="0"/>
    </xf>
    <xf numFmtId="0" fontId="1" fillId="5" borderId="3" xfId="0" applyFont="1" applyFill="1" applyBorder="1" applyAlignment="1">
      <alignment horizontal="center" vertical="center" shrinkToFit="1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4" borderId="3" xfId="0" applyFont="1" applyFill="1" applyBorder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7" fillId="4" borderId="5" xfId="0" applyFont="1" applyFill="1" applyBorder="1" applyProtection="1">
      <alignment vertical="center"/>
      <protection locked="0"/>
    </xf>
    <xf numFmtId="0" fontId="7" fillId="4" borderId="6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Protection="1">
      <alignment vertical="center"/>
      <protection locked="0"/>
    </xf>
    <xf numFmtId="49" fontId="13" fillId="3" borderId="5" xfId="0" applyNumberFormat="1" applyFont="1" applyFill="1" applyBorder="1" applyAlignment="1">
      <alignment horizontal="center"/>
    </xf>
    <xf numFmtId="49" fontId="8" fillId="4" borderId="5" xfId="0" applyNumberFormat="1" applyFont="1" applyFill="1" applyBorder="1" applyAlignment="1" applyProtection="1">
      <alignment vertical="center" shrinkToFit="1"/>
      <protection locked="0"/>
    </xf>
    <xf numFmtId="49" fontId="8" fillId="4" borderId="6" xfId="0" applyNumberFormat="1" applyFont="1" applyFill="1" applyBorder="1" applyAlignment="1" applyProtection="1">
      <alignment vertical="center" shrinkToFit="1"/>
      <protection locked="0"/>
    </xf>
    <xf numFmtId="49" fontId="1" fillId="2" borderId="13" xfId="0" quotePrefix="1" applyNumberFormat="1" applyFont="1" applyFill="1" applyBorder="1" applyAlignment="1">
      <alignment horizontal="center" vertical="center"/>
    </xf>
    <xf numFmtId="49" fontId="1" fillId="2" borderId="17" xfId="0" quotePrefix="1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 applyProtection="1">
      <alignment horizontal="center" vertical="center"/>
      <protection locked="0"/>
    </xf>
    <xf numFmtId="49" fontId="1" fillId="4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>
      <alignment vertical="center"/>
    </xf>
    <xf numFmtId="0" fontId="5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18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strike val="0"/>
        <color rgb="FFFF0000"/>
      </font>
      <numFmt numFmtId="0" formatCode="General"/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rgb="FFFFFF00"/>
        </patternFill>
      </fill>
    </dxf>
    <dxf>
      <font>
        <strike val="0"/>
        <color rgb="FFFF0000"/>
      </font>
      <numFmt numFmtId="0" formatCode="General"/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136526</xdr:colOff>
      <xdr:row>1</xdr:row>
      <xdr:rowOff>57151</xdr:rowOff>
    </xdr:from>
    <xdr:to>
      <xdr:col>44</xdr:col>
      <xdr:colOff>155575</xdr:colOff>
      <xdr:row>3</xdr:row>
      <xdr:rowOff>117172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5526" y="361951"/>
          <a:ext cx="1162049" cy="450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Z83"/>
  <sheetViews>
    <sheetView tabSelected="1" view="pageBreakPreview" zoomScaleNormal="100" zoomScaleSheetLayoutView="100" workbookViewId="0">
      <selection activeCell="AM21" sqref="AM21:AO21"/>
    </sheetView>
  </sheetViews>
  <sheetFormatPr defaultColWidth="9" defaultRowHeight="13.5"/>
  <cols>
    <col min="1" max="46" width="2.5" style="1" customWidth="1"/>
    <col min="47" max="47" width="9" style="1"/>
    <col min="48" max="48" width="11.75" style="1" bestFit="1" customWidth="1"/>
    <col min="49" max="16384" width="9" style="1"/>
  </cols>
  <sheetData>
    <row r="1" spans="1:48" ht="24">
      <c r="A1" s="42" t="s">
        <v>84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38"/>
    </row>
    <row r="2" spans="1:48" ht="17.25">
      <c r="A2" s="43" t="s">
        <v>44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39"/>
    </row>
    <row r="3" spans="1:48">
      <c r="A3" s="2"/>
      <c r="B3" s="44"/>
      <c r="C3" s="44"/>
      <c r="D3" s="44"/>
      <c r="E3" s="44"/>
      <c r="F3" s="4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8">
      <c r="A5" s="2"/>
      <c r="B5" s="92" t="s">
        <v>40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24"/>
      <c r="AG5" s="93"/>
      <c r="AH5" s="93"/>
      <c r="AI5" s="93"/>
      <c r="AJ5" s="93"/>
      <c r="AK5" s="24" t="s">
        <v>2</v>
      </c>
      <c r="AL5" s="94"/>
      <c r="AM5" s="94"/>
      <c r="AN5" s="24" t="s">
        <v>3</v>
      </c>
      <c r="AO5" s="94"/>
      <c r="AP5" s="94"/>
      <c r="AQ5" s="95" t="s">
        <v>26</v>
      </c>
      <c r="AR5" s="95"/>
      <c r="AS5" s="95"/>
      <c r="AT5" s="2"/>
    </row>
    <row r="6" spans="1:48" ht="18.75" customHeight="1">
      <c r="A6" s="2"/>
      <c r="B6" s="101" t="s">
        <v>9</v>
      </c>
      <c r="C6" s="102"/>
      <c r="D6" s="102"/>
      <c r="E6" s="102"/>
      <c r="F6" s="103"/>
      <c r="G6" s="3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26"/>
      <c r="AT6" s="2"/>
    </row>
    <row r="7" spans="1:48" ht="18.75" customHeight="1">
      <c r="A7" s="2"/>
      <c r="B7" s="107" t="s">
        <v>10</v>
      </c>
      <c r="C7" s="108"/>
      <c r="D7" s="108"/>
      <c r="E7" s="108"/>
      <c r="F7" s="109"/>
      <c r="G7" s="113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90"/>
      <c r="AT7" s="2"/>
    </row>
    <row r="8" spans="1:48" ht="18.75" customHeight="1">
      <c r="A8" s="2"/>
      <c r="B8" s="110"/>
      <c r="C8" s="111"/>
      <c r="D8" s="111"/>
      <c r="E8" s="111"/>
      <c r="F8" s="112"/>
      <c r="G8" s="114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91"/>
      <c r="AT8" s="2"/>
      <c r="AV8" s="18"/>
    </row>
    <row r="9" spans="1:48" ht="18.75" customHeight="1">
      <c r="A9" s="2"/>
      <c r="B9" s="101" t="s">
        <v>27</v>
      </c>
      <c r="C9" s="102"/>
      <c r="D9" s="102"/>
      <c r="E9" s="102"/>
      <c r="F9" s="103"/>
      <c r="G9" s="3"/>
      <c r="H9" s="64"/>
      <c r="I9" s="64"/>
      <c r="J9" s="64"/>
      <c r="K9" s="26"/>
      <c r="L9" s="104" t="s">
        <v>1</v>
      </c>
      <c r="M9" s="96"/>
      <c r="N9" s="96"/>
      <c r="O9" s="105"/>
      <c r="P9" s="3"/>
      <c r="Q9" s="64"/>
      <c r="R9" s="64"/>
      <c r="S9" s="64"/>
      <c r="T9" s="64"/>
      <c r="U9" s="96" t="s">
        <v>2</v>
      </c>
      <c r="V9" s="96"/>
      <c r="W9" s="97"/>
      <c r="X9" s="97"/>
      <c r="Y9" s="96" t="s">
        <v>3</v>
      </c>
      <c r="Z9" s="96"/>
      <c r="AA9" s="97"/>
      <c r="AB9" s="97"/>
      <c r="AC9" s="97"/>
      <c r="AD9" s="96" t="s">
        <v>4</v>
      </c>
      <c r="AE9" s="96"/>
      <c r="AF9" s="4" t="s">
        <v>5</v>
      </c>
      <c r="AG9" s="98" t="str">
        <f>IF(OR($Q$9="",$W$9="",$AA$9=""),"",IF(OR($AG$5="",$AL$5="",$AO$5=""),"記入日未入力",DATEDIF(DATE($Q$9,$W$9,$AA$9),DATE($AG$5,$AL$5,$AO$5),"Y")))</f>
        <v/>
      </c>
      <c r="AH9" s="98"/>
      <c r="AI9" s="98"/>
      <c r="AJ9" s="98"/>
      <c r="AK9" s="99" t="s">
        <v>43</v>
      </c>
      <c r="AL9" s="99"/>
      <c r="AM9" s="99"/>
      <c r="AN9" s="99"/>
      <c r="AO9" s="99"/>
      <c r="AP9" s="99"/>
      <c r="AQ9" s="99"/>
      <c r="AR9" s="99"/>
      <c r="AS9" s="100"/>
      <c r="AT9" s="2"/>
    </row>
    <row r="10" spans="1:48" ht="18.75" customHeight="1">
      <c r="A10" s="2"/>
      <c r="B10" s="101" t="s">
        <v>11</v>
      </c>
      <c r="C10" s="102"/>
      <c r="D10" s="102"/>
      <c r="E10" s="102"/>
      <c r="F10" s="103"/>
      <c r="G10" s="3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17" t="s">
        <v>39</v>
      </c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8"/>
      <c r="AT10" s="2"/>
      <c r="AV10" s="18"/>
    </row>
    <row r="11" spans="1:48" ht="18.75" customHeight="1">
      <c r="A11" s="2"/>
      <c r="B11" s="107" t="s">
        <v>12</v>
      </c>
      <c r="C11" s="108"/>
      <c r="D11" s="108"/>
      <c r="E11" s="108"/>
      <c r="F11" s="109"/>
      <c r="G11" s="113" t="s">
        <v>13</v>
      </c>
      <c r="H11" s="125"/>
      <c r="I11" s="125"/>
      <c r="J11" s="125"/>
      <c r="K11" s="125"/>
      <c r="L11" s="125"/>
      <c r="M11" s="125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3"/>
      <c r="AT11" s="2"/>
    </row>
    <row r="12" spans="1:48" ht="18.75" customHeight="1">
      <c r="A12" s="2"/>
      <c r="B12" s="110"/>
      <c r="C12" s="111"/>
      <c r="D12" s="111"/>
      <c r="E12" s="111"/>
      <c r="F12" s="112"/>
      <c r="G12" s="114"/>
      <c r="H12" s="126"/>
      <c r="I12" s="126"/>
      <c r="J12" s="126"/>
      <c r="K12" s="126"/>
      <c r="L12" s="126"/>
      <c r="M12" s="126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4"/>
      <c r="AT12" s="2"/>
    </row>
    <row r="13" spans="1:48" ht="18.75" customHeight="1">
      <c r="A13" s="2"/>
      <c r="B13" s="101" t="s">
        <v>14</v>
      </c>
      <c r="C13" s="102"/>
      <c r="D13" s="102"/>
      <c r="E13" s="102"/>
      <c r="F13" s="103"/>
      <c r="G13" s="5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6"/>
      <c r="W13" s="104" t="s">
        <v>0</v>
      </c>
      <c r="X13" s="96"/>
      <c r="Y13" s="96"/>
      <c r="Z13" s="105"/>
      <c r="AA13" s="5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6"/>
      <c r="AT13" s="2"/>
    </row>
    <row r="14" spans="1:48" ht="18.75" customHeight="1">
      <c r="A14" s="2"/>
      <c r="B14" s="101" t="s">
        <v>15</v>
      </c>
      <c r="C14" s="102"/>
      <c r="D14" s="102"/>
      <c r="E14" s="102"/>
      <c r="F14" s="103"/>
      <c r="G14" s="5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6"/>
      <c r="AA14" s="19"/>
      <c r="AB14" s="120" t="s">
        <v>34</v>
      </c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2"/>
      <c r="AV14" s="18"/>
    </row>
    <row r="15" spans="1:48">
      <c r="A15" s="2"/>
      <c r="B15" s="2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2"/>
      <c r="AT15" s="2"/>
      <c r="AV15" s="18"/>
    </row>
    <row r="16" spans="1:48" ht="15" customHeight="1">
      <c r="A16" s="2"/>
      <c r="B16" s="87" t="s">
        <v>42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2"/>
    </row>
    <row r="17" spans="1:48" ht="15" customHeight="1">
      <c r="A17" s="2"/>
      <c r="B17" s="2" t="s">
        <v>16</v>
      </c>
      <c r="C17" s="87" t="s">
        <v>68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2"/>
    </row>
    <row r="18" spans="1:48" ht="15" customHeight="1">
      <c r="A18" s="2"/>
      <c r="B18" s="2"/>
      <c r="C18" s="88" t="s">
        <v>50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2"/>
    </row>
    <row r="19" spans="1:48" ht="15" customHeight="1">
      <c r="A19" s="2"/>
      <c r="B19" s="2"/>
      <c r="C19" s="88" t="s">
        <v>49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2"/>
    </row>
    <row r="20" spans="1:48" ht="1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89" t="s">
        <v>28</v>
      </c>
      <c r="AN20" s="89"/>
      <c r="AO20" s="89"/>
      <c r="AP20" s="2"/>
      <c r="AQ20" s="2"/>
      <c r="AR20" s="2"/>
      <c r="AS20" s="2"/>
      <c r="AT20" s="2"/>
      <c r="AV20" s="1" t="str">
        <f>IF(E10="","",DATEDIF(E10,$F$8,"Y"))</f>
        <v/>
      </c>
    </row>
    <row r="21" spans="1:48" ht="15" customHeight="1">
      <c r="A21" s="80" t="s">
        <v>72</v>
      </c>
      <c r="B21" s="80"/>
      <c r="C21" s="80"/>
      <c r="D21" s="80"/>
      <c r="E21" s="80"/>
      <c r="F21" s="80"/>
      <c r="G21" s="77" t="s">
        <v>85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2" t="s">
        <v>29</v>
      </c>
      <c r="AE21" s="72"/>
      <c r="AF21" s="72"/>
      <c r="AG21" s="81">
        <v>29500</v>
      </c>
      <c r="AH21" s="81"/>
      <c r="AI21" s="81"/>
      <c r="AJ21" s="81"/>
      <c r="AK21" s="81"/>
      <c r="AL21" s="8"/>
      <c r="AM21" s="63"/>
      <c r="AN21" s="64"/>
      <c r="AO21" s="65"/>
      <c r="AP21" s="66" t="str">
        <f>IF($AM21&lt;&gt;"○","",IF(OR($Q$9="",$W$9="",$AA$9=""),"生年月日未入力",IF(DATE($Q$9,$W$9,$AA$9)&lt;DATE(LIST!$A$2-13,4,2),$AG21,"　選択不可")))</f>
        <v/>
      </c>
      <c r="AQ21" s="67"/>
      <c r="AR21" s="67"/>
      <c r="AS21" s="68"/>
      <c r="AT21" s="2"/>
      <c r="AV21" s="18"/>
    </row>
    <row r="22" spans="1:48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D22" s="2"/>
      <c r="AE22" s="2"/>
      <c r="AF22" s="21" t="s">
        <v>46</v>
      </c>
      <c r="AG22" s="81">
        <v>21500</v>
      </c>
      <c r="AH22" s="81"/>
      <c r="AI22" s="81"/>
      <c r="AJ22" s="81"/>
      <c r="AK22" s="81"/>
      <c r="AL22" s="8"/>
      <c r="AM22" s="63"/>
      <c r="AN22" s="64"/>
      <c r="AO22" s="65"/>
      <c r="AP22" s="66" t="str">
        <f>IF($AM22&lt;&gt;"○","",IF(OR($Q$9="",$W$9="",$AA$9=""),"生年月日未入力",IF(DATE($Q$9,$W$9,$AA$9)&gt;=DATE(LIST!$A$2-13,4,2),$AG22,"　選択不可")))</f>
        <v/>
      </c>
      <c r="AQ22" s="67"/>
      <c r="AR22" s="67"/>
      <c r="AS22" s="68"/>
      <c r="AT22" s="2"/>
    </row>
    <row r="23" spans="1:48" ht="1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72" t="s">
        <v>18</v>
      </c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82">
        <v>1000</v>
      </c>
      <c r="AH23" s="82"/>
      <c r="AI23" s="82"/>
      <c r="AJ23" s="82"/>
      <c r="AK23" s="82"/>
      <c r="AL23" s="7"/>
      <c r="AM23" s="63"/>
      <c r="AN23" s="64"/>
      <c r="AO23" s="65"/>
      <c r="AP23" s="83" t="str">
        <f>IF($AM23&lt;&gt;"○","",IF($H$10="所属なし"," 選択不可",IF(OR($H$10="",$H$10="　"),"クラブ名未入力",IF(OR($AM21="○",$AM22="○"),IF($AM23="○",$AG23,""),"単独選択不可"))))</f>
        <v/>
      </c>
      <c r="AQ23" s="84"/>
      <c r="AR23" s="84"/>
      <c r="AS23" s="85"/>
      <c r="AT23" s="2"/>
    </row>
    <row r="24" spans="1:48" ht="1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 t="s">
        <v>47</v>
      </c>
      <c r="AG24" s="82">
        <v>9500</v>
      </c>
      <c r="AH24" s="82"/>
      <c r="AI24" s="82"/>
      <c r="AJ24" s="82"/>
      <c r="AK24" s="82"/>
      <c r="AL24" s="7"/>
      <c r="AM24" s="63"/>
      <c r="AN24" s="64"/>
      <c r="AO24" s="65"/>
      <c r="AP24" s="83" t="str">
        <f>IF($AM24&lt;&gt;"○","",IF(OR($Q$9="",$W$9="",$AA$9=""),"生年月日未入力",IF(DATE($Q$9,$W$9,$AA$9)&lt;DATE(LIST!$A$2-13,4,2),$AG24,"　選択不可")))</f>
        <v/>
      </c>
      <c r="AQ24" s="84"/>
      <c r="AR24" s="84"/>
      <c r="AS24" s="85"/>
      <c r="AT24" s="2"/>
    </row>
    <row r="25" spans="1:48" ht="1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 t="s">
        <v>48</v>
      </c>
      <c r="AG25" s="82">
        <v>6000</v>
      </c>
      <c r="AH25" s="82"/>
      <c r="AI25" s="82"/>
      <c r="AJ25" s="82"/>
      <c r="AK25" s="82"/>
      <c r="AL25" s="7"/>
      <c r="AM25" s="63"/>
      <c r="AN25" s="64"/>
      <c r="AO25" s="65"/>
      <c r="AP25" s="83" t="str">
        <f>IF($AM25&lt;&gt;"○","",IF(OR($Q$9="",$W$9="",$AA$9=""),"生年月日未入力",IF(DATE($Q$9,$W$9,$AA$9)&gt;=DATE(LIST!$A$2-13,4,2),$AG25,"　選択不可")))</f>
        <v/>
      </c>
      <c r="AQ25" s="84"/>
      <c r="AR25" s="84"/>
      <c r="AS25" s="85"/>
      <c r="AT25" s="2"/>
    </row>
    <row r="26" spans="1:48" ht="1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11"/>
      <c r="AH26" s="11"/>
      <c r="AI26" s="11"/>
      <c r="AJ26" s="11"/>
      <c r="AK26" s="11"/>
      <c r="AL26" s="2"/>
      <c r="AM26" s="46"/>
      <c r="AN26" s="46"/>
      <c r="AO26" s="46"/>
      <c r="AP26" s="2"/>
      <c r="AQ26" s="2"/>
      <c r="AR26" s="2"/>
      <c r="AS26" s="2"/>
      <c r="AT26" s="2"/>
    </row>
    <row r="27" spans="1:48" ht="15" customHeight="1">
      <c r="A27" s="2"/>
      <c r="B27" s="2"/>
      <c r="C27" s="2"/>
      <c r="D27" s="2"/>
      <c r="E27" s="2"/>
      <c r="F27" s="2"/>
      <c r="G27" s="87" t="s">
        <v>86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72" t="s">
        <v>29</v>
      </c>
      <c r="AE27" s="72"/>
      <c r="AF27" s="72"/>
      <c r="AG27" s="81">
        <v>38500</v>
      </c>
      <c r="AH27" s="81"/>
      <c r="AI27" s="81"/>
      <c r="AJ27" s="81"/>
      <c r="AK27" s="81"/>
      <c r="AL27" s="8"/>
      <c r="AM27" s="63"/>
      <c r="AN27" s="64"/>
      <c r="AO27" s="65"/>
      <c r="AP27" s="66" t="str">
        <f>IF($AM27&lt;&gt;"○","",IF(OR($Q$9="",$W$9="",$AA$9=""),"生年月日未入力",IF(DATE($Q$9,$W$9,$AA$9)&lt;DATE(LIST!$A$2-13,4,2),$AG27,"　選択不可")))</f>
        <v/>
      </c>
      <c r="AQ27" s="67"/>
      <c r="AR27" s="67"/>
      <c r="AS27" s="68"/>
      <c r="AT27" s="2"/>
    </row>
    <row r="28" spans="1:48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1"/>
      <c r="AB28" s="21"/>
      <c r="AD28" s="21"/>
      <c r="AE28" s="21"/>
      <c r="AF28" s="21" t="s">
        <v>46</v>
      </c>
      <c r="AG28" s="81">
        <v>29000</v>
      </c>
      <c r="AH28" s="81"/>
      <c r="AI28" s="81"/>
      <c r="AJ28" s="81"/>
      <c r="AK28" s="81"/>
      <c r="AL28" s="8"/>
      <c r="AM28" s="63"/>
      <c r="AN28" s="64"/>
      <c r="AO28" s="65"/>
      <c r="AP28" s="66" t="str">
        <f>IF($AM28&lt;&gt;"○","",IF(OR($Q$9="",$W$9="",$AA$9=""),"生年月日未入力",IF(DATE($Q$9,$W$9,$AA$9)&gt;=DATE(LIST!$A$2-13,4,2),$AG28,"　選択不可")))</f>
        <v/>
      </c>
      <c r="AQ28" s="67"/>
      <c r="AR28" s="67"/>
      <c r="AS28" s="68"/>
      <c r="AT28" s="2"/>
    </row>
    <row r="29" spans="1:48" ht="1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72" t="s">
        <v>18</v>
      </c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82">
        <v>1000</v>
      </c>
      <c r="AH29" s="82"/>
      <c r="AI29" s="82"/>
      <c r="AJ29" s="82"/>
      <c r="AK29" s="82"/>
      <c r="AL29" s="7"/>
      <c r="AM29" s="63"/>
      <c r="AN29" s="64"/>
      <c r="AO29" s="65"/>
      <c r="AP29" s="83" t="str">
        <f>IF($AM29&lt;&gt;"○","",IF($H$10="所属なし"," 選択不可",IF(OR($H$10="",$H$10="　"),"クラブ名未入力",IF(OR($AM27="○",$AM28="○"),IF($AM29="○",$AG29,""),"単独選択不可"))))</f>
        <v/>
      </c>
      <c r="AQ29" s="84"/>
      <c r="AR29" s="84"/>
      <c r="AS29" s="85"/>
      <c r="AT29" s="2"/>
    </row>
    <row r="30" spans="1:48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 t="s">
        <v>47</v>
      </c>
      <c r="AG30" s="82">
        <v>9500</v>
      </c>
      <c r="AH30" s="82"/>
      <c r="AI30" s="82"/>
      <c r="AJ30" s="82"/>
      <c r="AK30" s="82"/>
      <c r="AL30" s="7"/>
      <c r="AM30" s="63"/>
      <c r="AN30" s="64"/>
      <c r="AO30" s="65"/>
      <c r="AP30" s="83" t="str">
        <f>IF($AM30&lt;&gt;"○","",IF(OR($Q$9="",$W$9="",$AA$9=""),"生年月日未入力",IF(DATE($Q$9,$W$9,$AA$9)&lt;DATE(LIST!$A$2-13,4,2),$AG30,"　選択不可")))</f>
        <v/>
      </c>
      <c r="AQ30" s="84"/>
      <c r="AR30" s="84"/>
      <c r="AS30" s="85"/>
      <c r="AT30" s="2"/>
    </row>
    <row r="31" spans="1:48" ht="1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 t="s">
        <v>48</v>
      </c>
      <c r="AG31" s="82">
        <v>6000</v>
      </c>
      <c r="AH31" s="82"/>
      <c r="AI31" s="82"/>
      <c r="AJ31" s="82"/>
      <c r="AK31" s="82"/>
      <c r="AL31" s="7"/>
      <c r="AM31" s="63"/>
      <c r="AN31" s="64"/>
      <c r="AO31" s="65"/>
      <c r="AP31" s="83" t="str">
        <f>IF($AM31&lt;&gt;"○","",IF(OR($Q$9="",$W$9="",$AA$9=""),"生年月日未入力",IF(DATE($Q$9,$W$9,$AA$9)&gt;=DATE(LIST!$A$2-13,4,2),$AG31,"　選択不可")))</f>
        <v/>
      </c>
      <c r="AQ31" s="84"/>
      <c r="AR31" s="84"/>
      <c r="AS31" s="85"/>
      <c r="AT31" s="2"/>
    </row>
    <row r="32" spans="1:48" ht="1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7"/>
      <c r="AH32" s="7"/>
      <c r="AI32" s="7"/>
      <c r="AJ32" s="7"/>
      <c r="AK32" s="7"/>
      <c r="AL32" s="7"/>
      <c r="AM32" s="46"/>
      <c r="AN32" s="46"/>
      <c r="AO32" s="46"/>
      <c r="AP32" s="8"/>
      <c r="AQ32" s="8"/>
      <c r="AR32" s="8"/>
      <c r="AS32" s="8"/>
      <c r="AT32" s="2"/>
    </row>
    <row r="33" spans="1:46" ht="15" customHeight="1">
      <c r="A33" s="2"/>
      <c r="B33" s="77" t="s">
        <v>25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46"/>
      <c r="AN33" s="46"/>
      <c r="AO33" s="46"/>
      <c r="AP33" s="2"/>
      <c r="AQ33" s="2"/>
      <c r="AR33" s="2"/>
      <c r="AS33" s="2"/>
      <c r="AT33" s="2"/>
    </row>
    <row r="34" spans="1:46" ht="15" customHeight="1">
      <c r="A34" s="2"/>
      <c r="B34" s="2"/>
      <c r="C34" s="2"/>
      <c r="D34" s="2"/>
      <c r="E34" s="2"/>
      <c r="F34" s="2"/>
      <c r="G34" s="2"/>
      <c r="H34" s="2"/>
      <c r="I34" s="2"/>
      <c r="J34" s="72" t="s">
        <v>19</v>
      </c>
      <c r="K34" s="72"/>
      <c r="L34" s="72"/>
      <c r="M34" s="72"/>
      <c r="N34" s="72"/>
      <c r="O34" s="2"/>
      <c r="P34" s="63"/>
      <c r="Q34" s="64"/>
      <c r="R34" s="65"/>
      <c r="S34" s="2"/>
      <c r="T34" s="2"/>
      <c r="U34" s="2"/>
      <c r="V34" s="72" t="s">
        <v>20</v>
      </c>
      <c r="W34" s="72"/>
      <c r="X34" s="72"/>
      <c r="Y34" s="72"/>
      <c r="Z34" s="72"/>
      <c r="AA34" s="2"/>
      <c r="AB34" s="63"/>
      <c r="AC34" s="64"/>
      <c r="AD34" s="65"/>
      <c r="AE34" s="2"/>
      <c r="AF34" s="78" t="str">
        <f>IF(AND($P$34="",$AB$34=""),"",IF(AND($P$34="○",$AB$34="○"),"どちらか一方をお選びください。",""))</f>
        <v/>
      </c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2"/>
    </row>
    <row r="35" spans="1:46" ht="15" customHeight="1">
      <c r="A35" s="2"/>
      <c r="B35" s="2"/>
      <c r="C35" s="2"/>
      <c r="D35" s="2"/>
      <c r="E35" s="2"/>
      <c r="F35" s="2"/>
      <c r="G35" s="2"/>
      <c r="H35" s="2"/>
      <c r="I35" s="2"/>
      <c r="J35" s="21"/>
      <c r="K35" s="21"/>
      <c r="L35" s="21"/>
      <c r="M35" s="21"/>
      <c r="N35" s="21"/>
      <c r="O35" s="2"/>
      <c r="P35" s="2"/>
      <c r="Q35" s="2"/>
      <c r="R35" s="2"/>
      <c r="S35" s="2"/>
      <c r="T35" s="2"/>
      <c r="U35" s="2"/>
      <c r="V35" s="21"/>
      <c r="W35" s="21"/>
      <c r="X35" s="21"/>
      <c r="Y35" s="21"/>
      <c r="Z35" s="21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46"/>
      <c r="AN35" s="46"/>
      <c r="AO35" s="46"/>
      <c r="AP35" s="2"/>
      <c r="AQ35" s="2"/>
      <c r="AR35" s="2"/>
      <c r="AS35" s="2"/>
      <c r="AT35" s="2"/>
    </row>
    <row r="36" spans="1:46" ht="15" customHeight="1">
      <c r="A36" s="2"/>
      <c r="B36" s="77" t="s">
        <v>36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2" t="s">
        <v>30</v>
      </c>
      <c r="S36" s="72"/>
      <c r="T36" s="72"/>
      <c r="U36" s="63"/>
      <c r="V36" s="64"/>
      <c r="W36" s="65"/>
      <c r="X36" s="72" t="s">
        <v>31</v>
      </c>
      <c r="Y36" s="72"/>
      <c r="Z36" s="72"/>
      <c r="AA36" s="63"/>
      <c r="AB36" s="64"/>
      <c r="AC36" s="65"/>
      <c r="AD36" s="72" t="s">
        <v>32</v>
      </c>
      <c r="AE36" s="72"/>
      <c r="AF36" s="72"/>
      <c r="AG36" s="63"/>
      <c r="AH36" s="64"/>
      <c r="AI36" s="65"/>
      <c r="AJ36" s="72" t="s">
        <v>33</v>
      </c>
      <c r="AK36" s="72"/>
      <c r="AL36" s="74"/>
      <c r="AM36" s="63"/>
      <c r="AN36" s="64"/>
      <c r="AO36" s="65"/>
      <c r="AP36" s="2"/>
      <c r="AQ36" s="2"/>
      <c r="AR36" s="2"/>
      <c r="AS36" s="2"/>
      <c r="AT36" s="2"/>
    </row>
    <row r="37" spans="1:46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79" t="s">
        <v>51</v>
      </c>
      <c r="S37" s="79"/>
      <c r="T37" s="79"/>
      <c r="U37" s="79"/>
      <c r="V37" s="79"/>
      <c r="W37" s="79"/>
      <c r="X37" s="79"/>
      <c r="Y37" s="29"/>
      <c r="Z37" s="78" t="str">
        <f>IF(AND($U$36="",$AA$36="",$AG$36="",$AM$36=""),"",IF(COUNTIF($U$36,"○")+COUNTIF($AA$36,"○")+COUNTIF($AG$36,"○")+COUNTIF($AM$36,"○")&lt;&gt;1,"いずれか１つをお選びください。",""))</f>
        <v/>
      </c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2"/>
      <c r="AM37" s="46"/>
      <c r="AN37" s="46"/>
      <c r="AO37" s="46"/>
      <c r="AP37" s="2"/>
      <c r="AQ37" s="2"/>
      <c r="AR37" s="2"/>
      <c r="AS37" s="2"/>
      <c r="AT37" s="2"/>
    </row>
    <row r="38" spans="1:46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46"/>
      <c r="AN38" s="46"/>
      <c r="AO38" s="46"/>
      <c r="AP38" s="2"/>
      <c r="AQ38" s="2"/>
      <c r="AR38" s="2"/>
      <c r="AS38" s="2"/>
      <c r="AT38" s="2"/>
    </row>
    <row r="39" spans="1:46" ht="15" customHeight="1">
      <c r="A39" s="2"/>
      <c r="B39" s="77" t="s">
        <v>41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2"/>
    </row>
    <row r="40" spans="1:46" ht="15" customHeight="1">
      <c r="A40" s="2"/>
      <c r="B40" s="2"/>
      <c r="C40" s="80" t="s">
        <v>87</v>
      </c>
      <c r="D40" s="80"/>
      <c r="E40" s="80"/>
      <c r="F40" s="80"/>
      <c r="G40" s="80"/>
      <c r="H40" s="8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46"/>
      <c r="AN40" s="46"/>
      <c r="AO40" s="46"/>
      <c r="AP40" s="2"/>
      <c r="AQ40" s="2"/>
      <c r="AR40" s="2"/>
      <c r="AS40" s="2"/>
      <c r="AT40" s="2"/>
    </row>
    <row r="41" spans="1:46" ht="15" customHeight="1">
      <c r="A41" s="2"/>
      <c r="B41" s="2"/>
      <c r="C41" s="13" t="s">
        <v>45</v>
      </c>
      <c r="D41" s="130" t="s">
        <v>76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70" t="s">
        <v>35</v>
      </c>
      <c r="X41" s="70"/>
      <c r="Y41" s="70"/>
      <c r="Z41" s="70"/>
      <c r="AA41" s="71">
        <v>2000</v>
      </c>
      <c r="AB41" s="71"/>
      <c r="AC41" s="71"/>
      <c r="AD41" s="71"/>
      <c r="AE41" s="71"/>
      <c r="AF41" s="14"/>
      <c r="AG41" s="16" t="s">
        <v>38</v>
      </c>
      <c r="AH41" s="63"/>
      <c r="AI41" s="64"/>
      <c r="AJ41" s="65"/>
      <c r="AK41" s="15"/>
      <c r="AL41" s="17" t="s">
        <v>37</v>
      </c>
      <c r="AM41" s="63"/>
      <c r="AN41" s="64"/>
      <c r="AO41" s="65"/>
      <c r="AP41" s="66" t="str">
        <f>IF(AND($AH41&lt;&gt;"○",$AM41&lt;&gt;"○"),"",IF(OR(AND($P$34="",$AB$34=""),AND($U$36="",$AA$36="",$AG$36="",$AM$36=""))," 必須未入力",IF(AND($AH41="○",$AM41="○"),IF(DATE($Q$9,$W$9,$AA$9)&gt;=DATE(LIST!$A$2-13,4,2),"　選択不可",$AA41*2),IF(OR(AH41="○",AM41="○"),IF(DATE($Q$9,$W$9,$AA$9)&gt;DATE(LIST!$A$2-13,4,2),"　選択不可",$AA41)))))</f>
        <v/>
      </c>
      <c r="AQ41" s="67"/>
      <c r="AR41" s="67"/>
      <c r="AS41" s="68"/>
      <c r="AT41" s="2"/>
    </row>
    <row r="42" spans="1:46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72" t="s">
        <v>17</v>
      </c>
      <c r="X42" s="72"/>
      <c r="Y42" s="72"/>
      <c r="Z42" s="72"/>
      <c r="AA42" s="73">
        <v>1000</v>
      </c>
      <c r="AB42" s="73"/>
      <c r="AC42" s="73"/>
      <c r="AD42" s="73"/>
      <c r="AE42" s="73"/>
      <c r="AF42" s="30"/>
      <c r="AG42" s="17" t="s">
        <v>38</v>
      </c>
      <c r="AH42" s="63"/>
      <c r="AI42" s="64"/>
      <c r="AJ42" s="65"/>
      <c r="AK42" s="15"/>
      <c r="AL42" s="17" t="s">
        <v>37</v>
      </c>
      <c r="AM42" s="63"/>
      <c r="AN42" s="64"/>
      <c r="AO42" s="65"/>
      <c r="AP42" s="66" t="str">
        <f>IF(AND($AH42&lt;&gt;"○",$AM42&lt;&gt;"○"),"",IF(OR(AND($P$34="",$AB$34=""),AND($U$36="",$AA$36="",$AG$36="",$AM$36=""))," 必須未入力",IF(AND($AH42="○",$AM42="○"),IF(DATE($Q$9,$W$9,$AA$9)&lt;DATE(LIST!$A$2-13,4,2),"　選択不可",$AA42*2),IF(OR(AH42="○",AM42="○"),IF(DATE($Q$9,$W$9,$AA$9)&lt;DATE(LIST!$A$2-13,4,2),"　選択不可",$AA42)))))</f>
        <v/>
      </c>
      <c r="AQ42" s="67"/>
      <c r="AR42" s="67"/>
      <c r="AS42" s="68"/>
      <c r="AT42" s="2"/>
    </row>
    <row r="43" spans="1:46" ht="15" customHeight="1">
      <c r="A43" s="2"/>
      <c r="B43" s="2"/>
      <c r="C43" s="2"/>
      <c r="D43" s="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2"/>
      <c r="AH43" s="2"/>
      <c r="AI43" s="46" t="str">
        <f>IF(AND($AH$41="",$AM$41="",$AH$42="",$AM$42="",$AM$44="",$AM$45=""),"",IF(AND(OR(AH41="○",AM41="○",AH42="○",AM42="○"),OR($AM$44="○",$AM$45="○")),"どちらか一方 ↕ をお選びください。",""))</f>
        <v/>
      </c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2"/>
    </row>
    <row r="44" spans="1:46" ht="15" customHeight="1">
      <c r="A44" s="2"/>
      <c r="B44" s="2"/>
      <c r="C44" s="13" t="s">
        <v>21</v>
      </c>
      <c r="D44" s="130" t="s">
        <v>77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70" t="s">
        <v>55</v>
      </c>
      <c r="Y44" s="70"/>
      <c r="Z44" s="70"/>
      <c r="AA44" s="70"/>
      <c r="AB44" s="70"/>
      <c r="AC44" s="70"/>
      <c r="AD44" s="70"/>
      <c r="AE44" s="70"/>
      <c r="AF44" s="70"/>
      <c r="AG44" s="62">
        <v>8000</v>
      </c>
      <c r="AH44" s="62"/>
      <c r="AI44" s="62"/>
      <c r="AJ44" s="62"/>
      <c r="AK44" s="62"/>
      <c r="AL44" s="8"/>
      <c r="AM44" s="63"/>
      <c r="AN44" s="64"/>
      <c r="AO44" s="65"/>
      <c r="AP44" s="66" t="str">
        <f>IF($AM44="","",IF(OR(AND($P$34="",$AB$34=""),AND($U$36="",$AA$36="",$AG$36="",$AM$36=""))," 必須未入力",IF(OR($AB$34="○",OR($AA$36="○",$AG$36="○",$AM$36="○")),"　選択不可",$AG44)))</f>
        <v/>
      </c>
      <c r="AQ44" s="67"/>
      <c r="AR44" s="67"/>
      <c r="AS44" s="68"/>
      <c r="AT44" s="2"/>
    </row>
    <row r="45" spans="1:46" ht="15" customHeight="1">
      <c r="A45" s="2"/>
      <c r="B45" s="2"/>
      <c r="C45" s="2"/>
      <c r="D45" s="2"/>
      <c r="E45" s="2"/>
      <c r="F45" s="2"/>
      <c r="G45" s="131" t="s">
        <v>56</v>
      </c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1"/>
      <c r="V45" s="2"/>
      <c r="W45" s="72" t="s">
        <v>75</v>
      </c>
      <c r="X45" s="72"/>
      <c r="Y45" s="72"/>
      <c r="Z45" s="72"/>
      <c r="AA45" s="72"/>
      <c r="AB45" s="72"/>
      <c r="AC45" s="72"/>
      <c r="AD45" s="72"/>
      <c r="AE45" s="72"/>
      <c r="AF45" s="72"/>
      <c r="AG45" s="69">
        <v>6000</v>
      </c>
      <c r="AH45" s="69"/>
      <c r="AI45" s="69"/>
      <c r="AJ45" s="69"/>
      <c r="AK45" s="69"/>
      <c r="AL45" s="8"/>
      <c r="AM45" s="63"/>
      <c r="AN45" s="64"/>
      <c r="AO45" s="65"/>
      <c r="AP45" s="66" t="str">
        <f>IF($AM45="","",IF(OR(AND($P$34="",$AB$34=""),AND($U$36="",$AA$36="",$AG$36="",$AM$36=""))," 必須未入力",IF(OR($P$34="○",OR($AA$36="○",$AG$36="○",$AM$36="○")),"　選択不可",$AG45)))</f>
        <v/>
      </c>
      <c r="AQ45" s="67"/>
      <c r="AR45" s="67"/>
      <c r="AS45" s="68"/>
      <c r="AT45" s="2"/>
    </row>
    <row r="46" spans="1:46" ht="15" customHeight="1">
      <c r="A46" s="2"/>
      <c r="B46" s="2"/>
      <c r="C46" s="2"/>
      <c r="D46" s="2"/>
      <c r="E46" s="2"/>
      <c r="F46" s="2"/>
      <c r="G46" s="45" t="s">
        <v>89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21"/>
      <c r="Y46" s="21"/>
      <c r="Z46" s="21"/>
      <c r="AA46" s="21"/>
      <c r="AB46" s="21"/>
      <c r="AC46" s="21"/>
      <c r="AD46" s="21"/>
      <c r="AE46" s="21"/>
      <c r="AF46" s="21"/>
      <c r="AG46" s="37"/>
      <c r="AH46" s="37"/>
      <c r="AI46" s="37"/>
      <c r="AJ46" s="37"/>
      <c r="AK46" s="37"/>
      <c r="AL46" s="8"/>
      <c r="AM46" s="40"/>
      <c r="AN46" s="40"/>
      <c r="AO46" s="40"/>
      <c r="AP46" s="41"/>
      <c r="AQ46" s="41"/>
      <c r="AR46" s="41"/>
      <c r="AS46" s="41"/>
      <c r="AT46" s="2"/>
    </row>
    <row r="47" spans="1:46" ht="1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46"/>
      <c r="AN47" s="46"/>
      <c r="AO47" s="46"/>
      <c r="AP47" s="2"/>
      <c r="AQ47" s="2"/>
      <c r="AR47" s="2"/>
      <c r="AS47" s="2"/>
      <c r="AT47" s="2"/>
    </row>
    <row r="48" spans="1:46" ht="15" customHeight="1">
      <c r="A48" s="2"/>
      <c r="B48" s="2"/>
      <c r="C48" s="13" t="s">
        <v>22</v>
      </c>
      <c r="D48" s="130" t="s">
        <v>73</v>
      </c>
      <c r="E48" s="130"/>
      <c r="F48" s="130"/>
      <c r="G48" s="130"/>
      <c r="H48" s="130"/>
      <c r="I48" s="130"/>
      <c r="J48" s="130"/>
      <c r="K48" s="130"/>
      <c r="L48" s="130"/>
      <c r="M48" s="13"/>
      <c r="N48" s="13"/>
      <c r="O48" s="13"/>
      <c r="P48" s="13"/>
      <c r="Q48" s="13"/>
      <c r="R48" s="13"/>
      <c r="S48" s="13"/>
      <c r="T48" s="35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76" t="s">
        <v>74</v>
      </c>
      <c r="AJ48" s="76"/>
      <c r="AK48" s="76"/>
      <c r="AL48" s="2"/>
      <c r="AM48" s="63"/>
      <c r="AN48" s="64"/>
      <c r="AO48" s="65"/>
      <c r="AP48" s="66" t="str">
        <f>IF($AM48="○", 0,"")</f>
        <v/>
      </c>
      <c r="AQ48" s="67"/>
      <c r="AR48" s="67"/>
      <c r="AS48" s="68"/>
      <c r="AT48" s="2"/>
    </row>
    <row r="49" spans="1:52" ht="1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46"/>
      <c r="AN49" s="46"/>
      <c r="AO49" s="46"/>
      <c r="AP49" s="2"/>
      <c r="AQ49" s="2"/>
      <c r="AR49" s="2"/>
      <c r="AS49" s="2"/>
      <c r="AT49" s="2"/>
    </row>
    <row r="50" spans="1:52" ht="15" customHeight="1">
      <c r="A50" s="2"/>
      <c r="B50" s="2"/>
      <c r="C50" s="80" t="s">
        <v>88</v>
      </c>
      <c r="D50" s="80"/>
      <c r="E50" s="80"/>
      <c r="F50" s="80"/>
      <c r="G50" s="80"/>
      <c r="H50" s="8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46"/>
      <c r="AN50" s="46"/>
      <c r="AO50" s="46"/>
      <c r="AP50" s="2"/>
      <c r="AQ50" s="2"/>
      <c r="AR50" s="2"/>
      <c r="AS50" s="2"/>
      <c r="AT50" s="2"/>
    </row>
    <row r="51" spans="1:52" ht="15" customHeight="1">
      <c r="A51" s="2"/>
      <c r="B51" s="2"/>
      <c r="C51" s="13" t="s">
        <v>45</v>
      </c>
      <c r="D51" s="130" t="s">
        <v>78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"/>
      <c r="AA51" s="13"/>
      <c r="AB51" s="70" t="s">
        <v>6</v>
      </c>
      <c r="AC51" s="70"/>
      <c r="AD51" s="70"/>
      <c r="AE51" s="70"/>
      <c r="AF51" s="70"/>
      <c r="AG51" s="75">
        <v>2000</v>
      </c>
      <c r="AH51" s="75"/>
      <c r="AI51" s="75"/>
      <c r="AJ51" s="75"/>
      <c r="AK51" s="75"/>
      <c r="AL51" s="8"/>
      <c r="AM51" s="63"/>
      <c r="AN51" s="64"/>
      <c r="AO51" s="65"/>
      <c r="AP51" s="66" t="str">
        <f>IF($AM51&lt;&gt;"○","",IF(OR(AND($P$34="",$AB$34=""),AND($U$36="",$AA$36="",$AG$36="",$AM$36=""),$S$52="")," 必須未入力",IF(OR($Q$9="",$W$9="",$AA$9=""),"生年月日未入力",$AG51)))</f>
        <v/>
      </c>
      <c r="AQ51" s="67"/>
      <c r="AR51" s="67"/>
      <c r="AS51" s="68"/>
      <c r="AT51" s="2"/>
    </row>
    <row r="52" spans="1:52" ht="15" customHeight="1">
      <c r="A52" s="2"/>
      <c r="B52" s="2"/>
      <c r="C52" s="2"/>
      <c r="D52" s="2"/>
      <c r="E52" s="11"/>
      <c r="F52" s="11"/>
      <c r="G52" s="11"/>
      <c r="H52" s="11"/>
      <c r="I52" s="11"/>
      <c r="J52" s="72" t="s">
        <v>52</v>
      </c>
      <c r="K52" s="72"/>
      <c r="L52" s="72"/>
      <c r="M52" s="72"/>
      <c r="N52" s="72"/>
      <c r="O52" s="72"/>
      <c r="P52" s="72"/>
      <c r="Q52" s="72"/>
      <c r="R52" s="74"/>
      <c r="S52" s="63"/>
      <c r="T52" s="64"/>
      <c r="U52" s="65"/>
      <c r="V52" s="12" t="s">
        <v>7</v>
      </c>
      <c r="W52" s="11"/>
      <c r="X52" s="36" t="s">
        <v>53</v>
      </c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1"/>
      <c r="AP52" s="11"/>
      <c r="AQ52" s="2"/>
      <c r="AR52" s="2"/>
      <c r="AS52" s="2"/>
      <c r="AT52" s="2"/>
    </row>
    <row r="53" spans="1:52" ht="15" customHeight="1">
      <c r="A53" s="2"/>
      <c r="B53" s="2"/>
      <c r="C53" s="2"/>
      <c r="D53" s="2"/>
      <c r="E53" s="2"/>
      <c r="F53" s="2"/>
      <c r="G53" s="131" t="s">
        <v>54</v>
      </c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36"/>
      <c r="AF53" s="36"/>
      <c r="AG53" s="36"/>
      <c r="AH53" s="36"/>
      <c r="AI53" s="46" t="str">
        <f>IF(AND($AM$51="",OR($AM$55="",$AM$56="")),"",IF(AND($AM$51="○",OR($AM$55="○",$AM$56="○")),"どちらか一方 ↕ をお選びください。",""))</f>
        <v/>
      </c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2"/>
    </row>
    <row r="54" spans="1:52" ht="15" customHeight="1">
      <c r="A54" s="2"/>
      <c r="B54" s="2"/>
      <c r="C54" s="2"/>
      <c r="D54" s="2"/>
      <c r="E54" s="2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2"/>
    </row>
    <row r="55" spans="1:52" ht="15" customHeight="1">
      <c r="A55" s="2"/>
      <c r="B55" s="2"/>
      <c r="C55" s="13" t="s">
        <v>21</v>
      </c>
      <c r="D55" s="130" t="s">
        <v>79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70" t="s">
        <v>29</v>
      </c>
      <c r="AD55" s="70"/>
      <c r="AE55" s="70"/>
      <c r="AF55" s="70"/>
      <c r="AG55" s="71">
        <v>2000</v>
      </c>
      <c r="AH55" s="71"/>
      <c r="AI55" s="71"/>
      <c r="AJ55" s="71"/>
      <c r="AK55" s="71"/>
      <c r="AL55" s="8"/>
      <c r="AM55" s="63"/>
      <c r="AN55" s="64"/>
      <c r="AO55" s="65"/>
      <c r="AP55" s="66" t="str">
        <f>IF($AM55&lt;&gt;"○","",IF(OR(AND($P$34="",$AB$34=""),AND($U$36="",$AA$36="",$AG$36="",$AM$36=""))," 必須未入力",IF(OR($Q$9="",$W$9="",$AA$9=""),"生年月日未入力",IF(DATE($Q$9,$W$9,$AA$9)&gt;=DATE(LIST!$A$2-13,4,2),"　選択不可",$AG55))))</f>
        <v/>
      </c>
      <c r="AQ55" s="67"/>
      <c r="AR55" s="67"/>
      <c r="AS55" s="68"/>
      <c r="AT55" s="2"/>
    </row>
    <row r="56" spans="1:52" ht="1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72" t="s">
        <v>17</v>
      </c>
      <c r="AD56" s="72"/>
      <c r="AE56" s="72"/>
      <c r="AF56" s="72"/>
      <c r="AG56" s="73">
        <v>1000</v>
      </c>
      <c r="AH56" s="73"/>
      <c r="AI56" s="73"/>
      <c r="AJ56" s="73"/>
      <c r="AK56" s="73"/>
      <c r="AL56" s="8"/>
      <c r="AM56" s="63"/>
      <c r="AN56" s="64"/>
      <c r="AO56" s="65"/>
      <c r="AP56" s="66" t="str">
        <f>IF($AM56&lt;&gt;"○","",IF(OR(AND($P$34="",$AB$34=""),AND($U$36="",$AA$36="",$AG$36="",$AM$36=""))," 必須未入力",IF(OR($Q$9="",$W$9="",$AA$9=""),"生年月日未入力",IF(DATE($Q$9,$W$9,$AA$9)&lt;DATE(LIST!$A$2-13,4,2),"　選択不可",$AG56))))</f>
        <v/>
      </c>
      <c r="AQ56" s="67"/>
      <c r="AR56" s="67"/>
      <c r="AS56" s="68"/>
      <c r="AT56" s="2"/>
    </row>
    <row r="57" spans="1:52" ht="15" customHeight="1">
      <c r="A57" s="2"/>
      <c r="B57" s="2"/>
      <c r="C57" s="2"/>
      <c r="D57" s="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25"/>
      <c r="AD57" s="25"/>
      <c r="AE57" s="25"/>
      <c r="AF57" s="25"/>
      <c r="AG57" s="23"/>
      <c r="AH57" s="23"/>
      <c r="AI57" s="46" t="str">
        <f>IF(AND($AH$41="",$AM$41="",$AH$42="",$AM$42="",$AM$44="",$AM$45=""),"",IF(AND(OR(AH55="○",AM55="○",AH56="○",AM56="○"),OR($AM$44="○",$AM$45="○")),"どちらか一方 ↕ をお選びください。",""))</f>
        <v/>
      </c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2"/>
    </row>
    <row r="58" spans="1:52" ht="15" customHeight="1">
      <c r="A58" s="2"/>
      <c r="B58" s="2"/>
      <c r="C58" s="2" t="s">
        <v>22</v>
      </c>
      <c r="D58" s="130" t="s">
        <v>80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2"/>
      <c r="X58" s="46" t="s">
        <v>75</v>
      </c>
      <c r="Y58" s="46"/>
      <c r="Z58" s="46"/>
      <c r="AA58" s="46"/>
      <c r="AB58" s="46"/>
      <c r="AC58" s="46"/>
      <c r="AD58" s="46"/>
      <c r="AE58" s="46"/>
      <c r="AF58" s="46"/>
      <c r="AG58" s="71">
        <v>3000</v>
      </c>
      <c r="AH58" s="71"/>
      <c r="AI58" s="71"/>
      <c r="AJ58" s="71"/>
      <c r="AK58" s="71"/>
      <c r="AL58" s="8"/>
      <c r="AM58" s="63"/>
      <c r="AN58" s="64"/>
      <c r="AO58" s="65"/>
      <c r="AP58" s="66" t="str">
        <f>IF($AM58="","",IF(OR(AND($P$34="",$AB$34=""),AND($U$36="",$AA$36="",$AG$36="",$AM$36=""))," 必須未入力",IF(OR($P$34="○",OR($AA$36="○",$AG$36="○",$AM$36="○")),"　選択不可",$AG58)))</f>
        <v/>
      </c>
      <c r="AQ58" s="67"/>
      <c r="AR58" s="67"/>
      <c r="AS58" s="68"/>
      <c r="AT58" s="2"/>
    </row>
    <row r="59" spans="1:52" ht="15" customHeight="1">
      <c r="A59" s="2"/>
      <c r="B59" s="2"/>
      <c r="C59" s="2"/>
      <c r="D59" s="2"/>
      <c r="E59" s="2"/>
      <c r="F59" s="2"/>
      <c r="G59" s="45" t="s">
        <v>56</v>
      </c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11"/>
      <c r="V59" s="2"/>
      <c r="W59" s="2"/>
      <c r="X59" s="2"/>
      <c r="Y59" s="2"/>
      <c r="Z59" s="2"/>
      <c r="AA59" s="2"/>
      <c r="AB59" s="22"/>
      <c r="AC59" s="22"/>
      <c r="AD59" s="22"/>
      <c r="AE59" s="22"/>
      <c r="AF59" s="22"/>
      <c r="AG59" s="28"/>
      <c r="AH59" s="28"/>
      <c r="AI59" s="28"/>
      <c r="AJ59" s="28"/>
      <c r="AK59" s="28"/>
      <c r="AL59" s="8"/>
      <c r="AM59" s="8"/>
      <c r="AN59" s="8"/>
      <c r="AO59" s="8"/>
      <c r="AP59" s="32"/>
      <c r="AQ59" s="32"/>
      <c r="AR59" s="32"/>
      <c r="AS59" s="32"/>
      <c r="AT59" s="2"/>
    </row>
    <row r="60" spans="1:52" ht="15" customHeight="1">
      <c r="A60" s="2"/>
      <c r="B60" s="2"/>
      <c r="C60" s="2"/>
      <c r="D60" s="2"/>
      <c r="E60" s="2"/>
      <c r="F60" s="2"/>
      <c r="G60" s="45" t="s">
        <v>89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21"/>
      <c r="Y60" s="21"/>
      <c r="Z60" s="21"/>
      <c r="AA60" s="21"/>
      <c r="AB60" s="21"/>
      <c r="AC60" s="21"/>
      <c r="AD60" s="21"/>
      <c r="AE60" s="21"/>
      <c r="AF60" s="21"/>
      <c r="AG60" s="37"/>
      <c r="AH60" s="37"/>
      <c r="AI60" s="37"/>
      <c r="AJ60" s="37"/>
      <c r="AK60" s="37"/>
      <c r="AL60" s="8"/>
      <c r="AM60" s="40"/>
      <c r="AN60" s="40"/>
      <c r="AO60" s="40"/>
      <c r="AP60" s="41"/>
      <c r="AQ60" s="41"/>
      <c r="AR60" s="41"/>
      <c r="AS60" s="41"/>
      <c r="AT60" s="2"/>
    </row>
    <row r="61" spans="1:52" ht="1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60" t="s">
        <v>8</v>
      </c>
      <c r="AI61" s="60"/>
      <c r="AJ61" s="60"/>
      <c r="AK61" s="60"/>
      <c r="AL61" s="60"/>
      <c r="AM61" s="60"/>
      <c r="AN61" s="60"/>
      <c r="AO61" s="60"/>
      <c r="AP61" s="61" t="str">
        <f>IF(SUM(AP21:AS23,AP27:AS29,AP41:AS42,AP51:AS51,AP55:AS56,AP58:AS58)=0,"",SUM(AP21:AS22,AP27:AS28,AP41:AS42,AP44:AS45,AP51:AS51,AP55:AS56,AP58:AS58)-(SUM(AP23:AS23)+SUM(AP29:AS29)+SUM(AP24:AS25,AP30:AS31)))</f>
        <v/>
      </c>
      <c r="AQ61" s="61"/>
      <c r="AR61" s="61"/>
      <c r="AS61" s="61"/>
      <c r="AT61" s="2"/>
    </row>
    <row r="62" spans="1:52" ht="1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2"/>
      <c r="AI62" s="22"/>
      <c r="AJ62" s="22"/>
      <c r="AK62" s="22"/>
      <c r="AL62" s="22"/>
      <c r="AM62" s="22"/>
      <c r="AN62" s="22"/>
      <c r="AO62" s="22"/>
      <c r="AP62" s="10"/>
      <c r="AQ62" s="10"/>
      <c r="AR62" s="10"/>
      <c r="AS62" s="10"/>
      <c r="AT62" s="2"/>
    </row>
    <row r="63" spans="1:52" ht="15" customHeight="1">
      <c r="A63" s="2"/>
      <c r="B63" s="56" t="s">
        <v>69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2"/>
      <c r="AS63" s="2"/>
      <c r="AT63" s="22"/>
      <c r="AU63" s="22"/>
      <c r="AV63" s="10"/>
      <c r="AW63" s="10"/>
      <c r="AX63" s="10"/>
      <c r="AY63" s="10"/>
      <c r="AZ63" s="2"/>
    </row>
    <row r="64" spans="1:52" ht="15" customHeight="1">
      <c r="A64" s="2"/>
      <c r="B64" s="2"/>
      <c r="C64" s="2"/>
      <c r="D64" s="2"/>
      <c r="E64" s="56" t="s">
        <v>70</v>
      </c>
      <c r="F64" s="56"/>
      <c r="G64" s="56"/>
      <c r="H64" s="56"/>
      <c r="I64" s="56"/>
      <c r="J64" s="63"/>
      <c r="K64" s="64"/>
      <c r="L64" s="65"/>
      <c r="M64" s="57" t="s">
        <v>81</v>
      </c>
      <c r="N64" s="58"/>
      <c r="O64" s="59"/>
      <c r="P64" s="63"/>
      <c r="Q64" s="64"/>
      <c r="R64" s="65"/>
      <c r="S64" s="27" t="s">
        <v>23</v>
      </c>
      <c r="T64" s="27"/>
      <c r="U64" s="58" t="s">
        <v>82</v>
      </c>
      <c r="V64" s="58"/>
      <c r="W64" s="58"/>
      <c r="X64" s="58"/>
      <c r="Y64" s="58"/>
      <c r="Z64" s="63"/>
      <c r="AA64" s="64"/>
      <c r="AB64" s="65"/>
      <c r="AC64" s="34" t="s">
        <v>23</v>
      </c>
      <c r="AD64" s="27"/>
      <c r="AE64" s="58" t="s">
        <v>83</v>
      </c>
      <c r="AF64" s="58"/>
      <c r="AG64" s="58"/>
      <c r="AH64" s="58"/>
      <c r="AI64" s="58"/>
      <c r="AJ64" s="58"/>
      <c r="AK64" s="58"/>
      <c r="AL64" s="58"/>
      <c r="AM64" s="58"/>
      <c r="AN64" s="127"/>
      <c r="AO64" s="128"/>
      <c r="AP64" s="128"/>
      <c r="AQ64" s="129"/>
      <c r="AR64" s="2"/>
      <c r="AS64" s="2"/>
      <c r="AT64" s="2"/>
    </row>
    <row r="65" spans="1:47" ht="1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0"/>
    </row>
    <row r="66" spans="1:47" ht="15" customHeight="1">
      <c r="A66" s="2"/>
      <c r="B66" s="46" t="s">
        <v>24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2"/>
      <c r="AS66" s="2"/>
      <c r="AT66" s="2"/>
    </row>
    <row r="67" spans="1:47" ht="15" customHeight="1">
      <c r="A67" s="2"/>
      <c r="B67" s="2"/>
      <c r="C67" s="47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9"/>
      <c r="AS67" s="2"/>
      <c r="AT67" s="2"/>
    </row>
    <row r="68" spans="1:47" ht="15" customHeight="1">
      <c r="A68" s="2"/>
      <c r="B68" s="2"/>
      <c r="C68" s="50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2"/>
      <c r="AS68" s="2"/>
      <c r="AT68" s="2"/>
    </row>
    <row r="69" spans="1:47" ht="15" customHeight="1">
      <c r="A69" s="2"/>
      <c r="B69" s="2"/>
      <c r="C69" s="50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2"/>
      <c r="AS69" s="2"/>
      <c r="AT69" s="2"/>
    </row>
    <row r="70" spans="1:47" ht="15" customHeight="1">
      <c r="A70" s="2"/>
      <c r="B70" s="2"/>
      <c r="C70" s="50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2"/>
      <c r="AS70" s="2"/>
      <c r="AT70" s="2"/>
    </row>
    <row r="71" spans="1:47" ht="15" customHeight="1">
      <c r="A71" s="2"/>
      <c r="B71" s="2"/>
      <c r="C71" s="53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5"/>
      <c r="AS71" s="2"/>
      <c r="AT71" s="2"/>
    </row>
    <row r="72" spans="1:47" ht="1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1:47" ht="15" customHeight="1">
      <c r="A73" s="2"/>
      <c r="B73" s="2"/>
      <c r="C73" s="2"/>
      <c r="D73" s="2"/>
      <c r="E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10"/>
    </row>
    <row r="74" spans="1:47" ht="13.5" customHeight="1">
      <c r="AT74" s="10"/>
    </row>
    <row r="75" spans="1:47" ht="13.5" customHeight="1">
      <c r="AT75" s="2"/>
    </row>
    <row r="76" spans="1:47" ht="13.5" customHeight="1">
      <c r="AT76" s="2"/>
    </row>
    <row r="77" spans="1:47">
      <c r="AT77" s="2"/>
    </row>
    <row r="78" spans="1:47">
      <c r="AT78" s="2"/>
    </row>
    <row r="79" spans="1:47">
      <c r="AT79" s="2"/>
    </row>
    <row r="80" spans="1:47">
      <c r="AT80" s="2"/>
    </row>
    <row r="81" spans="46:46">
      <c r="AT81" s="2"/>
    </row>
    <row r="82" spans="46:46">
      <c r="AT82" s="2"/>
    </row>
    <row r="83" spans="46:46">
      <c r="AT83" s="2"/>
    </row>
  </sheetData>
  <sheetProtection algorithmName="SHA-512" hashValue="66Cghol2QV3Vqfrj9eRCbQBstpGk7KvcXUtfwbgbDSmYvH7AyM33VjNWynecmykEr8dnw7ybPYURaXm6uTwz0Q==" saltValue="AkyqCc6Nh1TdgrJH8ijx4w==" spinCount="100000" sheet="1" selectLockedCells="1"/>
  <mergeCells count="179">
    <mergeCell ref="G59:T59"/>
    <mergeCell ref="D44:W44"/>
    <mergeCell ref="D51:Y51"/>
    <mergeCell ref="D55:R55"/>
    <mergeCell ref="D58:V58"/>
    <mergeCell ref="G53:AD53"/>
    <mergeCell ref="W41:Z41"/>
    <mergeCell ref="AA41:AE41"/>
    <mergeCell ref="C50:H50"/>
    <mergeCell ref="AI57:AS57"/>
    <mergeCell ref="G27:AC27"/>
    <mergeCell ref="G21:AC21"/>
    <mergeCell ref="E64:I64"/>
    <mergeCell ref="J64:L64"/>
    <mergeCell ref="P64:R64"/>
    <mergeCell ref="U64:Y64"/>
    <mergeCell ref="Z64:AB64"/>
    <mergeCell ref="AE64:AM64"/>
    <mergeCell ref="AN64:AQ64"/>
    <mergeCell ref="AG58:AK58"/>
    <mergeCell ref="AM58:AO58"/>
    <mergeCell ref="AP58:AS58"/>
    <mergeCell ref="X58:AF58"/>
    <mergeCell ref="AP27:AS27"/>
    <mergeCell ref="AG22:AK22"/>
    <mergeCell ref="AM22:AO22"/>
    <mergeCell ref="AP22:AS22"/>
    <mergeCell ref="U23:AF23"/>
    <mergeCell ref="AG23:AK23"/>
    <mergeCell ref="AM23:AO23"/>
    <mergeCell ref="AP23:AS23"/>
    <mergeCell ref="AG24:AK24"/>
    <mergeCell ref="AG25:AK25"/>
    <mergeCell ref="B10:F10"/>
    <mergeCell ref="H10:X10"/>
    <mergeCell ref="Y10:AS10"/>
    <mergeCell ref="B13:F13"/>
    <mergeCell ref="H13:U13"/>
    <mergeCell ref="W13:Z13"/>
    <mergeCell ref="AB13:AR13"/>
    <mergeCell ref="B14:F14"/>
    <mergeCell ref="H14:Y14"/>
    <mergeCell ref="AB14:AS14"/>
    <mergeCell ref="B11:F12"/>
    <mergeCell ref="N11:AR12"/>
    <mergeCell ref="AS11:AS12"/>
    <mergeCell ref="H11:M12"/>
    <mergeCell ref="G11:G12"/>
    <mergeCell ref="AS7:AS8"/>
    <mergeCell ref="B5:AE5"/>
    <mergeCell ref="AG5:AJ5"/>
    <mergeCell ref="AL5:AM5"/>
    <mergeCell ref="AO5:AP5"/>
    <mergeCell ref="AQ5:AS5"/>
    <mergeCell ref="Y9:Z9"/>
    <mergeCell ref="AA9:AC9"/>
    <mergeCell ref="AD9:AE9"/>
    <mergeCell ref="AG9:AJ9"/>
    <mergeCell ref="AK9:AS9"/>
    <mergeCell ref="B9:F9"/>
    <mergeCell ref="H9:J9"/>
    <mergeCell ref="L9:O9"/>
    <mergeCell ref="Q9:T9"/>
    <mergeCell ref="U9:V9"/>
    <mergeCell ref="W9:X9"/>
    <mergeCell ref="B6:F6"/>
    <mergeCell ref="H6:AR6"/>
    <mergeCell ref="B7:F8"/>
    <mergeCell ref="G7:G8"/>
    <mergeCell ref="H7:AR8"/>
    <mergeCell ref="C15:AR15"/>
    <mergeCell ref="B16:AS16"/>
    <mergeCell ref="C17:AS17"/>
    <mergeCell ref="C18:AS18"/>
    <mergeCell ref="AM20:AO20"/>
    <mergeCell ref="AD21:AF21"/>
    <mergeCell ref="AG21:AK21"/>
    <mergeCell ref="AM21:AO21"/>
    <mergeCell ref="AP21:AS21"/>
    <mergeCell ref="C19:AS19"/>
    <mergeCell ref="A21:F21"/>
    <mergeCell ref="AM24:AO24"/>
    <mergeCell ref="AM25:AO25"/>
    <mergeCell ref="AP24:AS24"/>
    <mergeCell ref="AP25:AS25"/>
    <mergeCell ref="AM26:AO26"/>
    <mergeCell ref="AD27:AF27"/>
    <mergeCell ref="AG27:AK27"/>
    <mergeCell ref="AM27:AO27"/>
    <mergeCell ref="AM32:AO32"/>
    <mergeCell ref="B33:AL33"/>
    <mergeCell ref="AM33:AO33"/>
    <mergeCell ref="J34:N34"/>
    <mergeCell ref="P34:R34"/>
    <mergeCell ref="V34:Z34"/>
    <mergeCell ref="AB34:AD34"/>
    <mergeCell ref="AF34:AS34"/>
    <mergeCell ref="AG28:AK28"/>
    <mergeCell ref="AM28:AO28"/>
    <mergeCell ref="AP28:AS28"/>
    <mergeCell ref="U29:AF29"/>
    <mergeCell ref="AG29:AK29"/>
    <mergeCell ref="AM29:AO29"/>
    <mergeCell ref="AP29:AS29"/>
    <mergeCell ref="AG30:AK30"/>
    <mergeCell ref="AM30:AO30"/>
    <mergeCell ref="AP30:AS30"/>
    <mergeCell ref="AG31:AK31"/>
    <mergeCell ref="AM31:AO31"/>
    <mergeCell ref="AP31:AS31"/>
    <mergeCell ref="AM37:AO37"/>
    <mergeCell ref="B39:AS39"/>
    <mergeCell ref="AM47:AO47"/>
    <mergeCell ref="AM38:AO38"/>
    <mergeCell ref="AM40:AO40"/>
    <mergeCell ref="Z37:AK37"/>
    <mergeCell ref="R37:X37"/>
    <mergeCell ref="AM35:AO35"/>
    <mergeCell ref="B36:Q36"/>
    <mergeCell ref="R36:T36"/>
    <mergeCell ref="U36:W36"/>
    <mergeCell ref="X36:Z36"/>
    <mergeCell ref="AA36:AC36"/>
    <mergeCell ref="AD36:AF36"/>
    <mergeCell ref="AG36:AI36"/>
    <mergeCell ref="AJ36:AL36"/>
    <mergeCell ref="AM36:AO36"/>
    <mergeCell ref="C40:H40"/>
    <mergeCell ref="W42:Z42"/>
    <mergeCell ref="AA42:AE42"/>
    <mergeCell ref="AH42:AJ42"/>
    <mergeCell ref="AM42:AO42"/>
    <mergeCell ref="AI43:AS43"/>
    <mergeCell ref="AP42:AS42"/>
    <mergeCell ref="AP56:AS56"/>
    <mergeCell ref="AP51:AS51"/>
    <mergeCell ref="J52:R52"/>
    <mergeCell ref="S52:U52"/>
    <mergeCell ref="AH41:AJ41"/>
    <mergeCell ref="AM41:AO41"/>
    <mergeCell ref="AP41:AS41"/>
    <mergeCell ref="AI53:AS54"/>
    <mergeCell ref="AM49:AO49"/>
    <mergeCell ref="AM50:AO50"/>
    <mergeCell ref="AB51:AF51"/>
    <mergeCell ref="AG51:AK51"/>
    <mergeCell ref="AM51:AO51"/>
    <mergeCell ref="AM48:AO48"/>
    <mergeCell ref="AP48:AS48"/>
    <mergeCell ref="AI48:AK48"/>
    <mergeCell ref="D41:V41"/>
    <mergeCell ref="X44:AF44"/>
    <mergeCell ref="W45:AF45"/>
    <mergeCell ref="D48:L48"/>
    <mergeCell ref="G45:T45"/>
    <mergeCell ref="A1:AS1"/>
    <mergeCell ref="A2:AS2"/>
    <mergeCell ref="B3:F3"/>
    <mergeCell ref="G46:W46"/>
    <mergeCell ref="G60:W60"/>
    <mergeCell ref="B66:AQ66"/>
    <mergeCell ref="C67:AR71"/>
    <mergeCell ref="B63:AQ63"/>
    <mergeCell ref="M64:O64"/>
    <mergeCell ref="AH61:AO61"/>
    <mergeCell ref="AP61:AS61"/>
    <mergeCell ref="AG44:AK44"/>
    <mergeCell ref="AM44:AO44"/>
    <mergeCell ref="AP44:AS44"/>
    <mergeCell ref="AG45:AK45"/>
    <mergeCell ref="AM45:AO45"/>
    <mergeCell ref="AP45:AS45"/>
    <mergeCell ref="AC55:AF55"/>
    <mergeCell ref="AG55:AK55"/>
    <mergeCell ref="AM55:AO55"/>
    <mergeCell ref="AP55:AS55"/>
    <mergeCell ref="AC56:AF56"/>
    <mergeCell ref="AG56:AK56"/>
    <mergeCell ref="AM56:AO56"/>
  </mergeCells>
  <phoneticPr fontId="3"/>
  <conditionalFormatting sqref="Q9">
    <cfRule type="expression" dxfId="17" priority="1" stopIfTrue="1">
      <formula>AND(MOD($Q$9,4)=0,$W$9=2,$AA$9&gt;29)</formula>
    </cfRule>
    <cfRule type="expression" dxfId="16" priority="2" stopIfTrue="1">
      <formula>AND(MOD($Q$9,4)&lt;&gt;0,$W$9=2,$AA$9&gt;28)</formula>
    </cfRule>
    <cfRule type="expression" dxfId="15" priority="3" stopIfTrue="1">
      <formula>AND(OR($W$9=4,$W$9=6,$W$9=9,$W$9=11),$AA$9=31)</formula>
    </cfRule>
  </conditionalFormatting>
  <conditionalFormatting sqref="Z37:Z38">
    <cfRule type="expression" dxfId="14" priority="33" stopIfTrue="1">
      <formula>$Z$37="いずれか１つをお選びください。"</formula>
    </cfRule>
  </conditionalFormatting>
  <conditionalFormatting sqref="AA9:AC9">
    <cfRule type="expression" dxfId="13" priority="29" stopIfTrue="1">
      <formula>AND(MOD($Q$9,4)=0,$W$9=2,$AA$9&gt;29)</formula>
    </cfRule>
    <cfRule type="expression" dxfId="12" priority="30" stopIfTrue="1">
      <formula>AND(MOD($Q$9,4)&lt;&gt;0,$W$9=2,$AA$9&gt;28)</formula>
    </cfRule>
    <cfRule type="expression" dxfId="11" priority="31" stopIfTrue="1">
      <formula>AND(OR($W$9=4,$W$9=6,$W$9=9,$W$9=11),$AA$9=31)</formula>
    </cfRule>
  </conditionalFormatting>
  <conditionalFormatting sqref="AF34:AS34">
    <cfRule type="expression" dxfId="10" priority="16" stopIfTrue="1">
      <formula>$AF$34="どちらか一方をお選びください。"</formula>
    </cfRule>
  </conditionalFormatting>
  <conditionalFormatting sqref="AG9:AJ9">
    <cfRule type="expression" dxfId="9" priority="27" stopIfTrue="1">
      <formula>$AG$9="記入日未入力"</formula>
    </cfRule>
  </conditionalFormatting>
  <conditionalFormatting sqref="AI43">
    <cfRule type="expression" dxfId="8" priority="34">
      <formula>$AI$43="どちらか一方 ↕ をお選びください。"</formula>
    </cfRule>
  </conditionalFormatting>
  <conditionalFormatting sqref="AI53">
    <cfRule type="expression" dxfId="7" priority="6">
      <formula>$AI$53="どちらか一方 ↕ をお選びください。"</formula>
    </cfRule>
  </conditionalFormatting>
  <conditionalFormatting sqref="AI57">
    <cfRule type="expression" dxfId="6" priority="5">
      <formula>$AI$57="どちらか一方 ↕ をお選びください。"</formula>
    </cfRule>
  </conditionalFormatting>
  <conditionalFormatting sqref="AP21:AS22">
    <cfRule type="expression" dxfId="5" priority="24" stopIfTrue="1">
      <formula>OR($AP21="生年月日未入力",$AP21="　選択不可")</formula>
    </cfRule>
  </conditionalFormatting>
  <conditionalFormatting sqref="AP23:AS25 AP29:AS31">
    <cfRule type="expression" dxfId="4" priority="25" stopIfTrue="1">
      <formula>OR($AP23=" 選択不可",$AP23="クラブ名未入力",$AP23="単独選択不可")</formula>
    </cfRule>
  </conditionalFormatting>
  <conditionalFormatting sqref="AP24:AS25">
    <cfRule type="expression" dxfId="3" priority="11" stopIfTrue="1">
      <formula>OR($AP24="生年月日未入力",$AP24="　選択不可")</formula>
    </cfRule>
  </conditionalFormatting>
  <conditionalFormatting sqref="AP27:AS28">
    <cfRule type="expression" dxfId="2" priority="22" stopIfTrue="1">
      <formula>OR($AP27="生年月日未入力",$AP27="　選択不可")</formula>
    </cfRule>
  </conditionalFormatting>
  <conditionalFormatting sqref="AP30:AS31">
    <cfRule type="expression" dxfId="1" priority="9" stopIfTrue="1">
      <formula>OR($AP30="生年月日未入力",$AP30="　選択不可")</formula>
    </cfRule>
  </conditionalFormatting>
  <conditionalFormatting sqref="AP41:AS42 AP44:AS46 AP51:AS51 AP55:AS56 AP58:AS60">
    <cfRule type="expression" dxfId="0" priority="20" stopIfTrue="1">
      <formula>OR($AP41=" 必須未入力",$AP41="生年月日未入力",$AP41="　選択不可")</formula>
    </cfRule>
  </conditionalFormatting>
  <dataValidations count="4">
    <dataValidation type="list" allowBlank="1" showInputMessage="1" showErrorMessage="1" sqref="S52:U52">
      <formula1>"１,２,３,４,５,未定"</formula1>
    </dataValidation>
    <dataValidation type="list" allowBlank="1" showInputMessage="1" showErrorMessage="1" sqref="AH41:AJ42 AM21:AO25 AM58:AO58 AM51:AO51 AM41:AO42 AM36:AO36 AG36:AI36 AA36:AC36 U36:W36 AB34:AD34 P34:R34 AM27:AO31 AM44:AO48 AM55:AO56 J64:L64 AM60:AO60">
      <formula1>"○"</formula1>
    </dataValidation>
    <dataValidation type="list" allowBlank="1" showInputMessage="1" showErrorMessage="1" sqref="H9:J9">
      <formula1>"男,女"</formula1>
    </dataValidation>
    <dataValidation type="list" allowBlank="1" showInputMessage="1" showErrorMessage="1" sqref="AN64">
      <formula1>"レギュラー,グーフィー"</formula1>
    </dataValidation>
  </dataValidations>
  <printOptions horizontalCentered="1"/>
  <pageMargins left="0.78740157480314965" right="0.78740157480314965" top="0.62992125984251968" bottom="0.39370078740157483" header="0.51181102362204722" footer="0.31496062992125984"/>
  <pageSetup paperSize="9" scale="7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LIST!$D$2:$D$13</xm:f>
          </x14:formula1>
          <xm:sqref>AL5:AM5</xm:sqref>
        </x14:dataValidation>
        <x14:dataValidation type="list" allowBlank="1" showInputMessage="1" showErrorMessage="1">
          <x14:formula1>
            <xm:f>LIST!$B$2:$B$3</xm:f>
          </x14:formula1>
          <xm:sqref>AG5:AJ5</xm:sqref>
        </x14:dataValidation>
        <x14:dataValidation type="list" allowBlank="1" showInputMessage="1" showErrorMessage="1" error="入力した値が正しくありません。_x000a_訂正してください。（１～３１）">
          <x14:formula1>
            <xm:f>LIST!$F$2:$F$32</xm:f>
          </x14:formula1>
          <xm:sqref>AA9:AC9</xm:sqref>
        </x14:dataValidation>
        <x14:dataValidation type="list" allowBlank="1" showInputMessage="1" showErrorMessage="1" error="入力した値が正しくありません。_x000a_訂正してください。（１～１２）">
          <x14:formula1>
            <xm:f>LIST!$D$2:$D$13</xm:f>
          </x14:formula1>
          <xm:sqref>W9:X9</xm:sqref>
        </x14:dataValidation>
        <x14:dataValidation type="list" allowBlank="1" showInputMessage="1" showErrorMessage="1">
          <x14:formula1>
            <xm:f>LIST!$G$2:$G$10</xm:f>
          </x14:formula1>
          <xm:sqref>H10:X10</xm:sqref>
        </x14:dataValidation>
        <x14:dataValidation type="list" allowBlank="1" showInputMessage="1" showErrorMessage="1">
          <x14:formula1>
            <xm:f>LIST!$F$2:$F$32</xm:f>
          </x14:formula1>
          <xm:sqref>AO5:AP5</xm:sqref>
        </x14:dataValidation>
        <x14:dataValidation type="list" allowBlank="1" showInputMessage="1" showErrorMessage="1" error="入力した値が正しくありません。_x000a_訂正して下さい。（～２０１６）">
          <x14:formula1>
            <xm:f>LIST!$B$2:$B$128</xm:f>
          </x14:formula1>
          <xm:sqref>Q9:T9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28"/>
  <sheetViews>
    <sheetView workbookViewId="0">
      <selection activeCell="A2" sqref="A2"/>
    </sheetView>
  </sheetViews>
  <sheetFormatPr defaultRowHeight="13.5"/>
  <cols>
    <col min="1" max="6" width="9" style="33"/>
    <col min="7" max="7" width="26.875" bestFit="1" customWidth="1"/>
  </cols>
  <sheetData>
    <row r="1" spans="1:7">
      <c r="A1" s="33" t="s">
        <v>2</v>
      </c>
      <c r="C1" s="33" t="s">
        <v>57</v>
      </c>
      <c r="E1" s="33" t="s">
        <v>58</v>
      </c>
      <c r="G1" t="s">
        <v>59</v>
      </c>
    </row>
    <row r="2" spans="1:7">
      <c r="A2" s="33" t="str">
        <f>ASC(RIGHT(申込書!A1,4))</f>
        <v>2026</v>
      </c>
      <c r="B2" s="33" t="str">
        <f>DBCS(A2)</f>
        <v>２０２６</v>
      </c>
      <c r="C2" s="33">
        <v>1</v>
      </c>
      <c r="D2" s="33" t="str">
        <f>DBCS(C2)</f>
        <v>１</v>
      </c>
      <c r="E2" s="33">
        <v>1</v>
      </c>
      <c r="F2" s="33" t="str">
        <f>DBCS(E2)</f>
        <v>１</v>
      </c>
      <c r="G2" t="s">
        <v>60</v>
      </c>
    </row>
    <row r="3" spans="1:7">
      <c r="A3" s="33">
        <f>A2-1</f>
        <v>2025</v>
      </c>
      <c r="B3" s="33" t="str">
        <f t="shared" ref="B3" si="0">DBCS(A3)</f>
        <v>２０２５</v>
      </c>
      <c r="C3" s="33">
        <v>2</v>
      </c>
      <c r="D3" s="33" t="str">
        <f t="shared" ref="D3:D13" si="1">DBCS(C3)</f>
        <v>２</v>
      </c>
      <c r="E3" s="33">
        <v>2</v>
      </c>
      <c r="F3" s="33" t="str">
        <f t="shared" ref="F3:F32" si="2">DBCS(E3)</f>
        <v>２</v>
      </c>
      <c r="G3" t="s">
        <v>61</v>
      </c>
    </row>
    <row r="4" spans="1:7">
      <c r="A4" s="33">
        <f>A3-1</f>
        <v>2024</v>
      </c>
      <c r="B4" s="33" t="str">
        <f>DBCS(A4)</f>
        <v>２０２４</v>
      </c>
      <c r="C4" s="33">
        <v>3</v>
      </c>
      <c r="D4" s="33" t="str">
        <f t="shared" si="1"/>
        <v>３</v>
      </c>
      <c r="E4" s="33">
        <v>3</v>
      </c>
      <c r="F4" s="33" t="str">
        <f t="shared" si="2"/>
        <v>３</v>
      </c>
      <c r="G4" t="s">
        <v>62</v>
      </c>
    </row>
    <row r="5" spans="1:7">
      <c r="A5" s="33">
        <f t="shared" ref="A5:A68" si="3">A4-1</f>
        <v>2023</v>
      </c>
      <c r="B5" s="33" t="str">
        <f t="shared" ref="B5:B68" si="4">DBCS(A5)</f>
        <v>２０２３</v>
      </c>
      <c r="C5" s="33">
        <v>4</v>
      </c>
      <c r="D5" s="33" t="str">
        <f t="shared" si="1"/>
        <v>４</v>
      </c>
      <c r="E5" s="33">
        <v>4</v>
      </c>
      <c r="F5" s="33" t="str">
        <f t="shared" si="2"/>
        <v>４</v>
      </c>
      <c r="G5" t="s">
        <v>63</v>
      </c>
    </row>
    <row r="6" spans="1:7">
      <c r="A6" s="33">
        <f t="shared" si="3"/>
        <v>2022</v>
      </c>
      <c r="B6" s="33" t="str">
        <f t="shared" si="4"/>
        <v>２０２２</v>
      </c>
      <c r="C6" s="33">
        <v>5</v>
      </c>
      <c r="D6" s="33" t="str">
        <f t="shared" si="1"/>
        <v>５</v>
      </c>
      <c r="E6" s="33">
        <v>5</v>
      </c>
      <c r="F6" s="33" t="str">
        <f t="shared" si="2"/>
        <v>５</v>
      </c>
      <c r="G6" t="s">
        <v>64</v>
      </c>
    </row>
    <row r="7" spans="1:7">
      <c r="A7" s="33">
        <f t="shared" si="3"/>
        <v>2021</v>
      </c>
      <c r="B7" s="33" t="str">
        <f t="shared" si="4"/>
        <v>２０２１</v>
      </c>
      <c r="C7" s="33">
        <v>6</v>
      </c>
      <c r="D7" s="33" t="str">
        <f t="shared" si="1"/>
        <v>６</v>
      </c>
      <c r="E7" s="33">
        <v>6</v>
      </c>
      <c r="F7" s="33" t="str">
        <f t="shared" si="2"/>
        <v>６</v>
      </c>
      <c r="G7" t="s">
        <v>65</v>
      </c>
    </row>
    <row r="8" spans="1:7">
      <c r="A8" s="33">
        <f t="shared" si="3"/>
        <v>2020</v>
      </c>
      <c r="B8" s="33" t="str">
        <f t="shared" si="4"/>
        <v>２０２０</v>
      </c>
      <c r="C8" s="33">
        <v>7</v>
      </c>
      <c r="D8" s="33" t="str">
        <f t="shared" si="1"/>
        <v>７</v>
      </c>
      <c r="E8" s="33">
        <v>7</v>
      </c>
      <c r="F8" s="33" t="str">
        <f t="shared" si="2"/>
        <v>７</v>
      </c>
      <c r="G8" t="s">
        <v>66</v>
      </c>
    </row>
    <row r="9" spans="1:7">
      <c r="A9" s="33">
        <f t="shared" si="3"/>
        <v>2019</v>
      </c>
      <c r="B9" s="33" t="str">
        <f t="shared" si="4"/>
        <v>２０１９</v>
      </c>
      <c r="C9" s="33">
        <v>8</v>
      </c>
      <c r="D9" s="33" t="str">
        <f t="shared" si="1"/>
        <v>８</v>
      </c>
      <c r="E9" s="33">
        <v>8</v>
      </c>
      <c r="F9" s="33" t="str">
        <f t="shared" si="2"/>
        <v>８</v>
      </c>
      <c r="G9" t="s">
        <v>71</v>
      </c>
    </row>
    <row r="10" spans="1:7">
      <c r="A10" s="33">
        <f t="shared" si="3"/>
        <v>2018</v>
      </c>
      <c r="B10" s="33" t="str">
        <f t="shared" si="4"/>
        <v>２０１８</v>
      </c>
      <c r="C10" s="33">
        <v>9</v>
      </c>
      <c r="D10" s="33" t="str">
        <f t="shared" si="1"/>
        <v>９</v>
      </c>
      <c r="E10" s="33">
        <v>9</v>
      </c>
      <c r="F10" s="33" t="str">
        <f t="shared" si="2"/>
        <v>９</v>
      </c>
      <c r="G10" t="s">
        <v>67</v>
      </c>
    </row>
    <row r="11" spans="1:7">
      <c r="A11" s="33">
        <f t="shared" si="3"/>
        <v>2017</v>
      </c>
      <c r="B11" s="33" t="str">
        <f t="shared" si="4"/>
        <v>２０１７</v>
      </c>
      <c r="C11" s="33">
        <v>10</v>
      </c>
      <c r="D11" s="33" t="str">
        <f t="shared" si="1"/>
        <v>１０</v>
      </c>
      <c r="E11" s="33">
        <v>10</v>
      </c>
      <c r="F11" s="33" t="str">
        <f t="shared" si="2"/>
        <v>１０</v>
      </c>
    </row>
    <row r="12" spans="1:7">
      <c r="A12" s="33">
        <f t="shared" si="3"/>
        <v>2016</v>
      </c>
      <c r="B12" s="33" t="str">
        <f t="shared" si="4"/>
        <v>２０１６</v>
      </c>
      <c r="C12" s="33">
        <v>11</v>
      </c>
      <c r="D12" s="33" t="str">
        <f t="shared" si="1"/>
        <v>１１</v>
      </c>
      <c r="E12" s="33">
        <v>11</v>
      </c>
      <c r="F12" s="33" t="str">
        <f t="shared" si="2"/>
        <v>１１</v>
      </c>
    </row>
    <row r="13" spans="1:7">
      <c r="A13" s="33">
        <f t="shared" si="3"/>
        <v>2015</v>
      </c>
      <c r="B13" s="33" t="str">
        <f t="shared" si="4"/>
        <v>２０１５</v>
      </c>
      <c r="C13" s="33">
        <v>12</v>
      </c>
      <c r="D13" s="33" t="str">
        <f t="shared" si="1"/>
        <v>１２</v>
      </c>
      <c r="E13" s="33">
        <v>12</v>
      </c>
      <c r="F13" s="33" t="str">
        <f t="shared" si="2"/>
        <v>１２</v>
      </c>
    </row>
    <row r="14" spans="1:7">
      <c r="A14" s="33">
        <f t="shared" si="3"/>
        <v>2014</v>
      </c>
      <c r="B14" s="33" t="str">
        <f t="shared" si="4"/>
        <v>２０１４</v>
      </c>
      <c r="E14" s="33">
        <v>13</v>
      </c>
      <c r="F14" s="33" t="str">
        <f t="shared" si="2"/>
        <v>１３</v>
      </c>
    </row>
    <row r="15" spans="1:7">
      <c r="A15" s="33">
        <f t="shared" si="3"/>
        <v>2013</v>
      </c>
      <c r="B15" s="33" t="str">
        <f t="shared" si="4"/>
        <v>２０１３</v>
      </c>
      <c r="E15" s="33">
        <v>14</v>
      </c>
      <c r="F15" s="33" t="str">
        <f t="shared" si="2"/>
        <v>１４</v>
      </c>
    </row>
    <row r="16" spans="1:7">
      <c r="A16" s="33">
        <f t="shared" si="3"/>
        <v>2012</v>
      </c>
      <c r="B16" s="33" t="str">
        <f t="shared" si="4"/>
        <v>２０１２</v>
      </c>
      <c r="E16" s="33">
        <v>15</v>
      </c>
      <c r="F16" s="33" t="str">
        <f t="shared" si="2"/>
        <v>１５</v>
      </c>
    </row>
    <row r="17" spans="1:6">
      <c r="A17" s="33">
        <f t="shared" si="3"/>
        <v>2011</v>
      </c>
      <c r="B17" s="33" t="str">
        <f t="shared" si="4"/>
        <v>２０１１</v>
      </c>
      <c r="E17" s="33">
        <v>16</v>
      </c>
      <c r="F17" s="33" t="str">
        <f t="shared" si="2"/>
        <v>１６</v>
      </c>
    </row>
    <row r="18" spans="1:6">
      <c r="A18" s="33">
        <f t="shared" si="3"/>
        <v>2010</v>
      </c>
      <c r="B18" s="33" t="str">
        <f t="shared" si="4"/>
        <v>２０１０</v>
      </c>
      <c r="E18" s="33">
        <v>17</v>
      </c>
      <c r="F18" s="33" t="str">
        <f t="shared" si="2"/>
        <v>１７</v>
      </c>
    </row>
    <row r="19" spans="1:6">
      <c r="A19" s="33">
        <f t="shared" si="3"/>
        <v>2009</v>
      </c>
      <c r="B19" s="33" t="str">
        <f t="shared" si="4"/>
        <v>２００９</v>
      </c>
      <c r="E19" s="33">
        <v>18</v>
      </c>
      <c r="F19" s="33" t="str">
        <f t="shared" si="2"/>
        <v>１８</v>
      </c>
    </row>
    <row r="20" spans="1:6">
      <c r="A20" s="33">
        <f t="shared" si="3"/>
        <v>2008</v>
      </c>
      <c r="B20" s="33" t="str">
        <f t="shared" si="4"/>
        <v>２００８</v>
      </c>
      <c r="E20" s="33">
        <v>19</v>
      </c>
      <c r="F20" s="33" t="str">
        <f t="shared" si="2"/>
        <v>１９</v>
      </c>
    </row>
    <row r="21" spans="1:6">
      <c r="A21" s="33">
        <f t="shared" si="3"/>
        <v>2007</v>
      </c>
      <c r="B21" s="33" t="str">
        <f t="shared" si="4"/>
        <v>２００７</v>
      </c>
      <c r="E21" s="33">
        <v>20</v>
      </c>
      <c r="F21" s="33" t="str">
        <f t="shared" si="2"/>
        <v>２０</v>
      </c>
    </row>
    <row r="22" spans="1:6">
      <c r="A22" s="33">
        <f t="shared" si="3"/>
        <v>2006</v>
      </c>
      <c r="B22" s="33" t="str">
        <f t="shared" si="4"/>
        <v>２００６</v>
      </c>
      <c r="E22" s="33">
        <v>21</v>
      </c>
      <c r="F22" s="33" t="str">
        <f t="shared" si="2"/>
        <v>２１</v>
      </c>
    </row>
    <row r="23" spans="1:6">
      <c r="A23" s="33">
        <f t="shared" si="3"/>
        <v>2005</v>
      </c>
      <c r="B23" s="33" t="str">
        <f t="shared" si="4"/>
        <v>２００５</v>
      </c>
      <c r="E23" s="33">
        <v>22</v>
      </c>
      <c r="F23" s="33" t="str">
        <f t="shared" si="2"/>
        <v>２２</v>
      </c>
    </row>
    <row r="24" spans="1:6">
      <c r="A24" s="33">
        <f t="shared" si="3"/>
        <v>2004</v>
      </c>
      <c r="B24" s="33" t="str">
        <f t="shared" si="4"/>
        <v>２００４</v>
      </c>
      <c r="E24" s="33">
        <v>23</v>
      </c>
      <c r="F24" s="33" t="str">
        <f t="shared" si="2"/>
        <v>２３</v>
      </c>
    </row>
    <row r="25" spans="1:6">
      <c r="A25" s="33">
        <f t="shared" si="3"/>
        <v>2003</v>
      </c>
      <c r="B25" s="33" t="str">
        <f t="shared" si="4"/>
        <v>２００３</v>
      </c>
      <c r="E25" s="33">
        <v>24</v>
      </c>
      <c r="F25" s="33" t="str">
        <f t="shared" si="2"/>
        <v>２４</v>
      </c>
    </row>
    <row r="26" spans="1:6">
      <c r="A26" s="33">
        <f t="shared" si="3"/>
        <v>2002</v>
      </c>
      <c r="B26" s="33" t="str">
        <f t="shared" si="4"/>
        <v>２００２</v>
      </c>
      <c r="E26" s="33">
        <v>25</v>
      </c>
      <c r="F26" s="33" t="str">
        <f t="shared" si="2"/>
        <v>２５</v>
      </c>
    </row>
    <row r="27" spans="1:6">
      <c r="A27" s="33">
        <f t="shared" si="3"/>
        <v>2001</v>
      </c>
      <c r="B27" s="33" t="str">
        <f t="shared" si="4"/>
        <v>２００１</v>
      </c>
      <c r="E27" s="33">
        <v>26</v>
      </c>
      <c r="F27" s="33" t="str">
        <f t="shared" si="2"/>
        <v>２６</v>
      </c>
    </row>
    <row r="28" spans="1:6">
      <c r="A28" s="33">
        <f t="shared" si="3"/>
        <v>2000</v>
      </c>
      <c r="B28" s="33" t="str">
        <f t="shared" si="4"/>
        <v>２０００</v>
      </c>
      <c r="E28" s="33">
        <v>27</v>
      </c>
      <c r="F28" s="33" t="str">
        <f t="shared" si="2"/>
        <v>２７</v>
      </c>
    </row>
    <row r="29" spans="1:6">
      <c r="A29" s="33">
        <f t="shared" si="3"/>
        <v>1999</v>
      </c>
      <c r="B29" s="33" t="str">
        <f t="shared" si="4"/>
        <v>１９９９</v>
      </c>
      <c r="E29" s="33">
        <v>28</v>
      </c>
      <c r="F29" s="33" t="str">
        <f t="shared" si="2"/>
        <v>２８</v>
      </c>
    </row>
    <row r="30" spans="1:6">
      <c r="A30" s="33">
        <f t="shared" si="3"/>
        <v>1998</v>
      </c>
      <c r="B30" s="33" t="str">
        <f t="shared" si="4"/>
        <v>１９９８</v>
      </c>
      <c r="E30" s="33">
        <v>29</v>
      </c>
      <c r="F30" s="33" t="str">
        <f t="shared" si="2"/>
        <v>２９</v>
      </c>
    </row>
    <row r="31" spans="1:6">
      <c r="A31" s="33">
        <f t="shared" si="3"/>
        <v>1997</v>
      </c>
      <c r="B31" s="33" t="str">
        <f t="shared" si="4"/>
        <v>１９９７</v>
      </c>
      <c r="E31" s="33">
        <v>30</v>
      </c>
      <c r="F31" s="33" t="str">
        <f t="shared" si="2"/>
        <v>３０</v>
      </c>
    </row>
    <row r="32" spans="1:6">
      <c r="A32" s="33">
        <f t="shared" si="3"/>
        <v>1996</v>
      </c>
      <c r="B32" s="33" t="str">
        <f t="shared" si="4"/>
        <v>１９９６</v>
      </c>
      <c r="E32" s="33">
        <v>31</v>
      </c>
      <c r="F32" s="33" t="str">
        <f t="shared" si="2"/>
        <v>３１</v>
      </c>
    </row>
    <row r="33" spans="1:2">
      <c r="A33" s="33">
        <f t="shared" si="3"/>
        <v>1995</v>
      </c>
      <c r="B33" s="33" t="str">
        <f t="shared" si="4"/>
        <v>１９９５</v>
      </c>
    </row>
    <row r="34" spans="1:2">
      <c r="A34" s="33">
        <f t="shared" si="3"/>
        <v>1994</v>
      </c>
      <c r="B34" s="33" t="str">
        <f t="shared" si="4"/>
        <v>１９９４</v>
      </c>
    </row>
    <row r="35" spans="1:2">
      <c r="A35" s="33">
        <f t="shared" si="3"/>
        <v>1993</v>
      </c>
      <c r="B35" s="33" t="str">
        <f t="shared" si="4"/>
        <v>１９９３</v>
      </c>
    </row>
    <row r="36" spans="1:2">
      <c r="A36" s="33">
        <f t="shared" si="3"/>
        <v>1992</v>
      </c>
      <c r="B36" s="33" t="str">
        <f t="shared" si="4"/>
        <v>１９９２</v>
      </c>
    </row>
    <row r="37" spans="1:2">
      <c r="A37" s="33">
        <f t="shared" si="3"/>
        <v>1991</v>
      </c>
      <c r="B37" s="33" t="str">
        <f t="shared" si="4"/>
        <v>１９９１</v>
      </c>
    </row>
    <row r="38" spans="1:2">
      <c r="A38" s="33">
        <f t="shared" si="3"/>
        <v>1990</v>
      </c>
      <c r="B38" s="33" t="str">
        <f t="shared" si="4"/>
        <v>１９９０</v>
      </c>
    </row>
    <row r="39" spans="1:2">
      <c r="A39" s="33">
        <f t="shared" si="3"/>
        <v>1989</v>
      </c>
      <c r="B39" s="33" t="str">
        <f t="shared" si="4"/>
        <v>１９８９</v>
      </c>
    </row>
    <row r="40" spans="1:2">
      <c r="A40" s="33">
        <f t="shared" si="3"/>
        <v>1988</v>
      </c>
      <c r="B40" s="33" t="str">
        <f t="shared" si="4"/>
        <v>１９８８</v>
      </c>
    </row>
    <row r="41" spans="1:2">
      <c r="A41" s="33">
        <f t="shared" si="3"/>
        <v>1987</v>
      </c>
      <c r="B41" s="33" t="str">
        <f t="shared" si="4"/>
        <v>１９８７</v>
      </c>
    </row>
    <row r="42" spans="1:2">
      <c r="A42" s="33">
        <f t="shared" si="3"/>
        <v>1986</v>
      </c>
      <c r="B42" s="33" t="str">
        <f t="shared" si="4"/>
        <v>１９８６</v>
      </c>
    </row>
    <row r="43" spans="1:2">
      <c r="A43" s="33">
        <f t="shared" si="3"/>
        <v>1985</v>
      </c>
      <c r="B43" s="33" t="str">
        <f t="shared" si="4"/>
        <v>１９８５</v>
      </c>
    </row>
    <row r="44" spans="1:2">
      <c r="A44" s="33">
        <f t="shared" si="3"/>
        <v>1984</v>
      </c>
      <c r="B44" s="33" t="str">
        <f t="shared" si="4"/>
        <v>１９８４</v>
      </c>
    </row>
    <row r="45" spans="1:2">
      <c r="A45" s="33">
        <f t="shared" si="3"/>
        <v>1983</v>
      </c>
      <c r="B45" s="33" t="str">
        <f t="shared" si="4"/>
        <v>１９８３</v>
      </c>
    </row>
    <row r="46" spans="1:2">
      <c r="A46" s="33">
        <f t="shared" si="3"/>
        <v>1982</v>
      </c>
      <c r="B46" s="33" t="str">
        <f t="shared" si="4"/>
        <v>１９８２</v>
      </c>
    </row>
    <row r="47" spans="1:2">
      <c r="A47" s="33">
        <f t="shared" si="3"/>
        <v>1981</v>
      </c>
      <c r="B47" s="33" t="str">
        <f t="shared" si="4"/>
        <v>１９８１</v>
      </c>
    </row>
    <row r="48" spans="1:2">
      <c r="A48" s="33">
        <f t="shared" si="3"/>
        <v>1980</v>
      </c>
      <c r="B48" s="33" t="str">
        <f t="shared" si="4"/>
        <v>１９８０</v>
      </c>
    </row>
    <row r="49" spans="1:2">
      <c r="A49" s="33">
        <f t="shared" si="3"/>
        <v>1979</v>
      </c>
      <c r="B49" s="33" t="str">
        <f t="shared" si="4"/>
        <v>１９７９</v>
      </c>
    </row>
    <row r="50" spans="1:2">
      <c r="A50" s="33">
        <f t="shared" si="3"/>
        <v>1978</v>
      </c>
      <c r="B50" s="33" t="str">
        <f t="shared" si="4"/>
        <v>１９７８</v>
      </c>
    </row>
    <row r="51" spans="1:2">
      <c r="A51" s="33">
        <f t="shared" si="3"/>
        <v>1977</v>
      </c>
      <c r="B51" s="33" t="str">
        <f t="shared" si="4"/>
        <v>１９７７</v>
      </c>
    </row>
    <row r="52" spans="1:2">
      <c r="A52" s="33">
        <f t="shared" si="3"/>
        <v>1976</v>
      </c>
      <c r="B52" s="33" t="str">
        <f t="shared" si="4"/>
        <v>１９７６</v>
      </c>
    </row>
    <row r="53" spans="1:2">
      <c r="A53" s="33">
        <f t="shared" si="3"/>
        <v>1975</v>
      </c>
      <c r="B53" s="33" t="str">
        <f t="shared" si="4"/>
        <v>１９７５</v>
      </c>
    </row>
    <row r="54" spans="1:2">
      <c r="A54" s="33">
        <f t="shared" si="3"/>
        <v>1974</v>
      </c>
      <c r="B54" s="33" t="str">
        <f t="shared" si="4"/>
        <v>１９７４</v>
      </c>
    </row>
    <row r="55" spans="1:2">
      <c r="A55" s="33">
        <f t="shared" si="3"/>
        <v>1973</v>
      </c>
      <c r="B55" s="33" t="str">
        <f t="shared" si="4"/>
        <v>１９７３</v>
      </c>
    </row>
    <row r="56" spans="1:2">
      <c r="A56" s="33">
        <f t="shared" si="3"/>
        <v>1972</v>
      </c>
      <c r="B56" s="33" t="str">
        <f t="shared" si="4"/>
        <v>１９７２</v>
      </c>
    </row>
    <row r="57" spans="1:2">
      <c r="A57" s="33">
        <f t="shared" si="3"/>
        <v>1971</v>
      </c>
      <c r="B57" s="33" t="str">
        <f t="shared" si="4"/>
        <v>１９７１</v>
      </c>
    </row>
    <row r="58" spans="1:2">
      <c r="A58" s="33">
        <f t="shared" si="3"/>
        <v>1970</v>
      </c>
      <c r="B58" s="33" t="str">
        <f t="shared" si="4"/>
        <v>１９７０</v>
      </c>
    </row>
    <row r="59" spans="1:2">
      <c r="A59" s="33">
        <f t="shared" si="3"/>
        <v>1969</v>
      </c>
      <c r="B59" s="33" t="str">
        <f t="shared" si="4"/>
        <v>１９６９</v>
      </c>
    </row>
    <row r="60" spans="1:2">
      <c r="A60" s="33">
        <f t="shared" si="3"/>
        <v>1968</v>
      </c>
      <c r="B60" s="33" t="str">
        <f t="shared" si="4"/>
        <v>１９６８</v>
      </c>
    </row>
    <row r="61" spans="1:2">
      <c r="A61" s="33">
        <f t="shared" si="3"/>
        <v>1967</v>
      </c>
      <c r="B61" s="33" t="str">
        <f t="shared" si="4"/>
        <v>１９６７</v>
      </c>
    </row>
    <row r="62" spans="1:2">
      <c r="A62" s="33">
        <f t="shared" si="3"/>
        <v>1966</v>
      </c>
      <c r="B62" s="33" t="str">
        <f t="shared" si="4"/>
        <v>１９６６</v>
      </c>
    </row>
    <row r="63" spans="1:2">
      <c r="A63" s="33">
        <f t="shared" si="3"/>
        <v>1965</v>
      </c>
      <c r="B63" s="33" t="str">
        <f t="shared" si="4"/>
        <v>１９６５</v>
      </c>
    </row>
    <row r="64" spans="1:2">
      <c r="A64" s="33">
        <f t="shared" si="3"/>
        <v>1964</v>
      </c>
      <c r="B64" s="33" t="str">
        <f t="shared" si="4"/>
        <v>１９６４</v>
      </c>
    </row>
    <row r="65" spans="1:2">
      <c r="A65" s="33">
        <f t="shared" si="3"/>
        <v>1963</v>
      </c>
      <c r="B65" s="33" t="str">
        <f t="shared" si="4"/>
        <v>１９６３</v>
      </c>
    </row>
    <row r="66" spans="1:2">
      <c r="A66" s="33">
        <f t="shared" si="3"/>
        <v>1962</v>
      </c>
      <c r="B66" s="33" t="str">
        <f t="shared" si="4"/>
        <v>１９６２</v>
      </c>
    </row>
    <row r="67" spans="1:2">
      <c r="A67" s="33">
        <f t="shared" si="3"/>
        <v>1961</v>
      </c>
      <c r="B67" s="33" t="str">
        <f t="shared" si="4"/>
        <v>１９６１</v>
      </c>
    </row>
    <row r="68" spans="1:2">
      <c r="A68" s="33">
        <f t="shared" si="3"/>
        <v>1960</v>
      </c>
      <c r="B68" s="33" t="str">
        <f t="shared" si="4"/>
        <v>１９６０</v>
      </c>
    </row>
    <row r="69" spans="1:2">
      <c r="A69" s="33">
        <f t="shared" ref="A69:A128" si="5">A68-1</f>
        <v>1959</v>
      </c>
      <c r="B69" s="33" t="str">
        <f t="shared" ref="B69:B128" si="6">DBCS(A69)</f>
        <v>１９５９</v>
      </c>
    </row>
    <row r="70" spans="1:2">
      <c r="A70" s="33">
        <f t="shared" si="5"/>
        <v>1958</v>
      </c>
      <c r="B70" s="33" t="str">
        <f t="shared" si="6"/>
        <v>１９５８</v>
      </c>
    </row>
    <row r="71" spans="1:2">
      <c r="A71" s="33">
        <f t="shared" si="5"/>
        <v>1957</v>
      </c>
      <c r="B71" s="33" t="str">
        <f t="shared" si="6"/>
        <v>１９５７</v>
      </c>
    </row>
    <row r="72" spans="1:2">
      <c r="A72" s="33">
        <f t="shared" si="5"/>
        <v>1956</v>
      </c>
      <c r="B72" s="33" t="str">
        <f t="shared" si="6"/>
        <v>１９５６</v>
      </c>
    </row>
    <row r="73" spans="1:2">
      <c r="A73" s="33">
        <f t="shared" si="5"/>
        <v>1955</v>
      </c>
      <c r="B73" s="33" t="str">
        <f t="shared" si="6"/>
        <v>１９５５</v>
      </c>
    </row>
    <row r="74" spans="1:2">
      <c r="A74" s="33">
        <f t="shared" si="5"/>
        <v>1954</v>
      </c>
      <c r="B74" s="33" t="str">
        <f t="shared" si="6"/>
        <v>１９５４</v>
      </c>
    </row>
    <row r="75" spans="1:2">
      <c r="A75" s="33">
        <f t="shared" si="5"/>
        <v>1953</v>
      </c>
      <c r="B75" s="33" t="str">
        <f t="shared" si="6"/>
        <v>１９５３</v>
      </c>
    </row>
    <row r="76" spans="1:2">
      <c r="A76" s="33">
        <f t="shared" si="5"/>
        <v>1952</v>
      </c>
      <c r="B76" s="33" t="str">
        <f t="shared" si="6"/>
        <v>１９５２</v>
      </c>
    </row>
    <row r="77" spans="1:2">
      <c r="A77" s="33">
        <f t="shared" si="5"/>
        <v>1951</v>
      </c>
      <c r="B77" s="33" t="str">
        <f t="shared" si="6"/>
        <v>１９５１</v>
      </c>
    </row>
    <row r="78" spans="1:2">
      <c r="A78" s="33">
        <f t="shared" si="5"/>
        <v>1950</v>
      </c>
      <c r="B78" s="33" t="str">
        <f t="shared" si="6"/>
        <v>１９５０</v>
      </c>
    </row>
    <row r="79" spans="1:2">
      <c r="A79" s="33">
        <f t="shared" si="5"/>
        <v>1949</v>
      </c>
      <c r="B79" s="33" t="str">
        <f t="shared" si="6"/>
        <v>１９４９</v>
      </c>
    </row>
    <row r="80" spans="1:2">
      <c r="A80" s="33">
        <f t="shared" si="5"/>
        <v>1948</v>
      </c>
      <c r="B80" s="33" t="str">
        <f t="shared" si="6"/>
        <v>１９４８</v>
      </c>
    </row>
    <row r="81" spans="1:2">
      <c r="A81" s="33">
        <f t="shared" si="5"/>
        <v>1947</v>
      </c>
      <c r="B81" s="33" t="str">
        <f t="shared" si="6"/>
        <v>１９４７</v>
      </c>
    </row>
    <row r="82" spans="1:2">
      <c r="A82" s="33">
        <f t="shared" si="5"/>
        <v>1946</v>
      </c>
      <c r="B82" s="33" t="str">
        <f t="shared" si="6"/>
        <v>１９４６</v>
      </c>
    </row>
    <row r="83" spans="1:2">
      <c r="A83" s="33">
        <f t="shared" si="5"/>
        <v>1945</v>
      </c>
      <c r="B83" s="33" t="str">
        <f t="shared" si="6"/>
        <v>１９４５</v>
      </c>
    </row>
    <row r="84" spans="1:2">
      <c r="A84" s="33">
        <f t="shared" si="5"/>
        <v>1944</v>
      </c>
      <c r="B84" s="33" t="str">
        <f t="shared" si="6"/>
        <v>１９４４</v>
      </c>
    </row>
    <row r="85" spans="1:2">
      <c r="A85" s="33">
        <f t="shared" si="5"/>
        <v>1943</v>
      </c>
      <c r="B85" s="33" t="str">
        <f t="shared" si="6"/>
        <v>１９４３</v>
      </c>
    </row>
    <row r="86" spans="1:2">
      <c r="A86" s="33">
        <f t="shared" si="5"/>
        <v>1942</v>
      </c>
      <c r="B86" s="33" t="str">
        <f t="shared" si="6"/>
        <v>１９４２</v>
      </c>
    </row>
    <row r="87" spans="1:2">
      <c r="A87" s="33">
        <f t="shared" si="5"/>
        <v>1941</v>
      </c>
      <c r="B87" s="33" t="str">
        <f t="shared" si="6"/>
        <v>１９４１</v>
      </c>
    </row>
    <row r="88" spans="1:2">
      <c r="A88" s="33">
        <f t="shared" si="5"/>
        <v>1940</v>
      </c>
      <c r="B88" s="33" t="str">
        <f t="shared" si="6"/>
        <v>１９４０</v>
      </c>
    </row>
    <row r="89" spans="1:2">
      <c r="A89" s="33">
        <f t="shared" si="5"/>
        <v>1939</v>
      </c>
      <c r="B89" s="33" t="str">
        <f t="shared" si="6"/>
        <v>１９３９</v>
      </c>
    </row>
    <row r="90" spans="1:2">
      <c r="A90" s="33">
        <f t="shared" si="5"/>
        <v>1938</v>
      </c>
      <c r="B90" s="33" t="str">
        <f t="shared" si="6"/>
        <v>１９３８</v>
      </c>
    </row>
    <row r="91" spans="1:2">
      <c r="A91" s="33">
        <f t="shared" si="5"/>
        <v>1937</v>
      </c>
      <c r="B91" s="33" t="str">
        <f t="shared" si="6"/>
        <v>１９３７</v>
      </c>
    </row>
    <row r="92" spans="1:2">
      <c r="A92" s="33">
        <f t="shared" si="5"/>
        <v>1936</v>
      </c>
      <c r="B92" s="33" t="str">
        <f t="shared" si="6"/>
        <v>１９３６</v>
      </c>
    </row>
    <row r="93" spans="1:2">
      <c r="A93" s="33">
        <f t="shared" si="5"/>
        <v>1935</v>
      </c>
      <c r="B93" s="33" t="str">
        <f t="shared" si="6"/>
        <v>１９３５</v>
      </c>
    </row>
    <row r="94" spans="1:2">
      <c r="A94" s="33">
        <f t="shared" si="5"/>
        <v>1934</v>
      </c>
      <c r="B94" s="33" t="str">
        <f t="shared" si="6"/>
        <v>１９３４</v>
      </c>
    </row>
    <row r="95" spans="1:2">
      <c r="A95" s="33">
        <f t="shared" si="5"/>
        <v>1933</v>
      </c>
      <c r="B95" s="33" t="str">
        <f t="shared" si="6"/>
        <v>１９３３</v>
      </c>
    </row>
    <row r="96" spans="1:2">
      <c r="A96" s="33">
        <f t="shared" si="5"/>
        <v>1932</v>
      </c>
      <c r="B96" s="33" t="str">
        <f t="shared" si="6"/>
        <v>１９３２</v>
      </c>
    </row>
    <row r="97" spans="1:2">
      <c r="A97" s="33">
        <f t="shared" si="5"/>
        <v>1931</v>
      </c>
      <c r="B97" s="33" t="str">
        <f t="shared" si="6"/>
        <v>１９３１</v>
      </c>
    </row>
    <row r="98" spans="1:2">
      <c r="A98" s="33">
        <f t="shared" si="5"/>
        <v>1930</v>
      </c>
      <c r="B98" s="33" t="str">
        <f t="shared" si="6"/>
        <v>１９３０</v>
      </c>
    </row>
    <row r="99" spans="1:2">
      <c r="A99" s="33">
        <f t="shared" si="5"/>
        <v>1929</v>
      </c>
      <c r="B99" s="33" t="str">
        <f t="shared" si="6"/>
        <v>１９２９</v>
      </c>
    </row>
    <row r="100" spans="1:2">
      <c r="A100" s="33">
        <f t="shared" si="5"/>
        <v>1928</v>
      </c>
      <c r="B100" s="33" t="str">
        <f t="shared" si="6"/>
        <v>１９２８</v>
      </c>
    </row>
    <row r="101" spans="1:2">
      <c r="A101" s="33">
        <f t="shared" si="5"/>
        <v>1927</v>
      </c>
      <c r="B101" s="33" t="str">
        <f t="shared" si="6"/>
        <v>１９２７</v>
      </c>
    </row>
    <row r="102" spans="1:2">
      <c r="A102" s="33">
        <f t="shared" si="5"/>
        <v>1926</v>
      </c>
      <c r="B102" s="33" t="str">
        <f t="shared" si="6"/>
        <v>１９２６</v>
      </c>
    </row>
    <row r="103" spans="1:2">
      <c r="A103" s="33">
        <f t="shared" si="5"/>
        <v>1925</v>
      </c>
      <c r="B103" s="33" t="str">
        <f t="shared" si="6"/>
        <v>１９２５</v>
      </c>
    </row>
    <row r="104" spans="1:2">
      <c r="A104" s="33">
        <f t="shared" si="5"/>
        <v>1924</v>
      </c>
      <c r="B104" s="33" t="str">
        <f t="shared" si="6"/>
        <v>１９２４</v>
      </c>
    </row>
    <row r="105" spans="1:2">
      <c r="A105" s="33">
        <f t="shared" si="5"/>
        <v>1923</v>
      </c>
      <c r="B105" s="33" t="str">
        <f t="shared" si="6"/>
        <v>１９２３</v>
      </c>
    </row>
    <row r="106" spans="1:2">
      <c r="A106" s="33">
        <f t="shared" si="5"/>
        <v>1922</v>
      </c>
      <c r="B106" s="33" t="str">
        <f t="shared" si="6"/>
        <v>１９２２</v>
      </c>
    </row>
    <row r="107" spans="1:2">
      <c r="A107" s="33">
        <f t="shared" si="5"/>
        <v>1921</v>
      </c>
      <c r="B107" s="33" t="str">
        <f t="shared" si="6"/>
        <v>１９２１</v>
      </c>
    </row>
    <row r="108" spans="1:2">
      <c r="A108" s="33">
        <f t="shared" si="5"/>
        <v>1920</v>
      </c>
      <c r="B108" s="33" t="str">
        <f t="shared" si="6"/>
        <v>１９２０</v>
      </c>
    </row>
    <row r="109" spans="1:2">
      <c r="A109" s="33">
        <f t="shared" si="5"/>
        <v>1919</v>
      </c>
      <c r="B109" s="33" t="str">
        <f t="shared" si="6"/>
        <v>１９１９</v>
      </c>
    </row>
    <row r="110" spans="1:2">
      <c r="A110" s="33">
        <f t="shared" si="5"/>
        <v>1918</v>
      </c>
      <c r="B110" s="33" t="str">
        <f t="shared" si="6"/>
        <v>１９１８</v>
      </c>
    </row>
    <row r="111" spans="1:2">
      <c r="A111" s="33">
        <f t="shared" si="5"/>
        <v>1917</v>
      </c>
      <c r="B111" s="33" t="str">
        <f t="shared" si="6"/>
        <v>１９１７</v>
      </c>
    </row>
    <row r="112" spans="1:2">
      <c r="A112" s="33">
        <f t="shared" si="5"/>
        <v>1916</v>
      </c>
      <c r="B112" s="33" t="str">
        <f t="shared" si="6"/>
        <v>１９１６</v>
      </c>
    </row>
    <row r="113" spans="1:2">
      <c r="A113" s="33">
        <f t="shared" si="5"/>
        <v>1915</v>
      </c>
      <c r="B113" s="33" t="str">
        <f t="shared" si="6"/>
        <v>１９１５</v>
      </c>
    </row>
    <row r="114" spans="1:2">
      <c r="A114" s="33">
        <f t="shared" si="5"/>
        <v>1914</v>
      </c>
      <c r="B114" s="33" t="str">
        <f t="shared" si="6"/>
        <v>１９１４</v>
      </c>
    </row>
    <row r="115" spans="1:2">
      <c r="A115" s="33">
        <f t="shared" si="5"/>
        <v>1913</v>
      </c>
      <c r="B115" s="33" t="str">
        <f t="shared" si="6"/>
        <v>１９１３</v>
      </c>
    </row>
    <row r="116" spans="1:2">
      <c r="A116" s="33">
        <f t="shared" si="5"/>
        <v>1912</v>
      </c>
      <c r="B116" s="33" t="str">
        <f t="shared" si="6"/>
        <v>１９１２</v>
      </c>
    </row>
    <row r="117" spans="1:2">
      <c r="A117" s="33">
        <f t="shared" si="5"/>
        <v>1911</v>
      </c>
      <c r="B117" s="33" t="str">
        <f t="shared" si="6"/>
        <v>１９１１</v>
      </c>
    </row>
    <row r="118" spans="1:2">
      <c r="A118" s="33">
        <f t="shared" si="5"/>
        <v>1910</v>
      </c>
      <c r="B118" s="33" t="str">
        <f t="shared" si="6"/>
        <v>１９１０</v>
      </c>
    </row>
    <row r="119" spans="1:2">
      <c r="A119" s="33">
        <f t="shared" si="5"/>
        <v>1909</v>
      </c>
      <c r="B119" s="33" t="str">
        <f t="shared" si="6"/>
        <v>１９０９</v>
      </c>
    </row>
    <row r="120" spans="1:2">
      <c r="A120" s="33">
        <f t="shared" si="5"/>
        <v>1908</v>
      </c>
      <c r="B120" s="33" t="str">
        <f t="shared" si="6"/>
        <v>１９０８</v>
      </c>
    </row>
    <row r="121" spans="1:2">
      <c r="A121" s="33">
        <f t="shared" si="5"/>
        <v>1907</v>
      </c>
      <c r="B121" s="33" t="str">
        <f t="shared" si="6"/>
        <v>１９０７</v>
      </c>
    </row>
    <row r="122" spans="1:2">
      <c r="A122" s="33">
        <f t="shared" si="5"/>
        <v>1906</v>
      </c>
      <c r="B122" s="33" t="str">
        <f t="shared" si="6"/>
        <v>１９０６</v>
      </c>
    </row>
    <row r="123" spans="1:2">
      <c r="A123" s="33">
        <f t="shared" si="5"/>
        <v>1905</v>
      </c>
      <c r="B123" s="33" t="str">
        <f t="shared" si="6"/>
        <v>１９０５</v>
      </c>
    </row>
    <row r="124" spans="1:2">
      <c r="A124" s="33">
        <f t="shared" si="5"/>
        <v>1904</v>
      </c>
      <c r="B124" s="33" t="str">
        <f t="shared" si="6"/>
        <v>１９０４</v>
      </c>
    </row>
    <row r="125" spans="1:2">
      <c r="A125" s="33">
        <f t="shared" si="5"/>
        <v>1903</v>
      </c>
      <c r="B125" s="33" t="str">
        <f t="shared" si="6"/>
        <v>１９０３</v>
      </c>
    </row>
    <row r="126" spans="1:2">
      <c r="A126" s="33">
        <f t="shared" si="5"/>
        <v>1902</v>
      </c>
      <c r="B126" s="33" t="str">
        <f t="shared" si="6"/>
        <v>１９０２</v>
      </c>
    </row>
    <row r="127" spans="1:2">
      <c r="A127" s="33">
        <f t="shared" si="5"/>
        <v>1901</v>
      </c>
      <c r="B127" s="33" t="str">
        <f t="shared" si="6"/>
        <v>１９０１</v>
      </c>
    </row>
    <row r="128" spans="1:2">
      <c r="A128" s="33">
        <f t="shared" si="5"/>
        <v>1900</v>
      </c>
      <c r="B128" s="33" t="str">
        <f t="shared" si="6"/>
        <v>１９００</v>
      </c>
    </row>
  </sheetData>
  <sheetProtection selectLockedCells="1" selectUn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LIST</vt:lpstr>
      <vt:lpstr>申込書!Print_Area</vt:lpstr>
    </vt:vector>
  </TitlesOfParts>
  <Company>いすゞ自動車株式会社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SAF中村</dc:creator>
  <cp:lastModifiedBy>百海廷</cp:lastModifiedBy>
  <cp:lastPrinted>2025-10-26T11:13:46Z</cp:lastPrinted>
  <dcterms:created xsi:type="dcterms:W3CDTF">2010-12-07T03:28:14Z</dcterms:created>
  <dcterms:modified xsi:type="dcterms:W3CDTF">2025-12-02T12:36:25Z</dcterms:modified>
</cp:coreProperties>
</file>