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jinakamura\iCloudDrive\SKI\SAF\2023-2024\FWF2024\"/>
    </mc:Choice>
  </mc:AlternateContent>
  <xr:revisionPtr revIDLastSave="0" documentId="13_ncr:1_{6BF5096D-EDCB-4114-91DE-A632325A6B33}" xr6:coauthVersionLast="47" xr6:coauthVersionMax="47" xr10:uidLastSave="{00000000-0000-0000-0000-000000000000}"/>
  <workbookProtection workbookAlgorithmName="SHA-512" workbookHashValue="yiYHiReLY83bVezfPIAnn2+Ab8Mo46lEVZqnj4UcvDiyANyBluhRjz7Sei0WLPfzrxVABqQombMdHklAFqVUmA==" workbookSaltValue="jvyagL+dwjz5KtkdOxTXPQ==" workbookSpinCount="100000" lockStructure="1"/>
  <bookViews>
    <workbookView xWindow="900" yWindow="360" windowWidth="17835" windowHeight="14325" xr2:uid="{00000000-000D-0000-FFFF-FFFF00000000}"/>
  </bookViews>
  <sheets>
    <sheet name="申込書" sheetId="4" r:id="rId1"/>
    <sheet name="LIST" sheetId="5" state="hidden" r:id="rId2"/>
  </sheets>
  <definedNames>
    <definedName name="_xlnm.Print_Area" localSheetId="0">申込書!$A$1:$AS$71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7" i="4" l="1"/>
  <c r="AP29" i="4"/>
  <c r="AP23" i="4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2" i="5"/>
  <c r="D3" i="5"/>
  <c r="D4" i="5"/>
  <c r="D5" i="5"/>
  <c r="D6" i="5"/>
  <c r="D7" i="5"/>
  <c r="D8" i="5"/>
  <c r="D9" i="5"/>
  <c r="D10" i="5"/>
  <c r="D11" i="5"/>
  <c r="D12" i="5"/>
  <c r="D13" i="5"/>
  <c r="D2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AI56" i="4"/>
  <c r="AP57" i="4"/>
  <c r="AI52" i="4"/>
  <c r="AI43" i="4"/>
  <c r="AP50" i="4"/>
  <c r="AP45" i="4"/>
  <c r="AP44" i="4"/>
  <c r="AF34" i="4"/>
  <c r="AP31" i="4"/>
  <c r="AP30" i="4"/>
  <c r="AP28" i="4"/>
  <c r="AP27" i="4"/>
  <c r="AP25" i="4"/>
  <c r="AP24" i="4"/>
  <c r="AP22" i="4"/>
  <c r="AP21" i="4"/>
  <c r="AP55" i="4"/>
  <c r="AP54" i="4"/>
  <c r="AP42" i="4"/>
  <c r="AP41" i="4"/>
  <c r="Z37" i="4"/>
  <c r="AV20" i="4"/>
  <c r="AG9" i="4"/>
  <c r="AP59" i="4" l="1"/>
</calcChain>
</file>

<file path=xl/sharedStrings.xml><?xml version="1.0" encoding="utf-8"?>
<sst xmlns="http://schemas.openxmlformats.org/spreadsheetml/2006/main" count="107" uniqueCount="89">
  <si>
    <r>
      <t>身長</t>
    </r>
    <r>
      <rPr>
        <b/>
        <sz val="10"/>
        <rFont val="HG丸ｺﾞｼｯｸM-PRO"/>
        <family val="3"/>
        <charset val="128"/>
      </rPr>
      <t>：</t>
    </r>
    <rPh sb="0" eb="2">
      <t>シンチョウ</t>
    </rPh>
    <phoneticPr fontId="3"/>
  </si>
  <si>
    <r>
      <t>靴のサイズ</t>
    </r>
    <r>
      <rPr>
        <b/>
        <sz val="10"/>
        <rFont val="HG丸ｺﾞｼｯｸM-PRO"/>
        <family val="3"/>
        <charset val="128"/>
      </rPr>
      <t>：</t>
    </r>
    <rPh sb="0" eb="1">
      <t>クツ</t>
    </rPh>
    <phoneticPr fontId="3"/>
  </si>
  <si>
    <t>携帯電話</t>
    <rPh sb="0" eb="2">
      <t>ケイタイ</t>
    </rPh>
    <rPh sb="2" eb="4">
      <t>デンワ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</si>
  <si>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</si>
  <si>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</si>
  <si>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</si>
  <si>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</si>
  <si>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</t>
    <phoneticPr fontId="3"/>
  </si>
  <si>
    <t>級別テスト：</t>
    <rPh sb="0" eb="2">
      <t>キュウベツ</t>
    </rPh>
    <phoneticPr fontId="3"/>
  </si>
  <si>
    <t>級</t>
    <rPh sb="0" eb="1">
      <t>キュウ</t>
    </rPh>
    <phoneticPr fontId="3"/>
  </si>
  <si>
    <t>お申し込み金額合計</t>
    <rPh sb="1" eb="2">
      <t>モウ</t>
    </rPh>
    <rPh sb="3" eb="4">
      <t>コ</t>
    </rPh>
    <rPh sb="5" eb="7">
      <t>キンガク</t>
    </rPh>
    <rPh sb="7" eb="9">
      <t>ゴウケイ</t>
    </rPh>
    <phoneticPr fontId="3"/>
  </si>
  <si>
    <t>ふりがな</t>
    <phoneticPr fontId="3"/>
  </si>
  <si>
    <t>氏 名</t>
    <phoneticPr fontId="3"/>
  </si>
  <si>
    <t>クラブ名</t>
    <phoneticPr fontId="3"/>
  </si>
  <si>
    <t>住 所</t>
    <phoneticPr fontId="3"/>
  </si>
  <si>
    <t>〒</t>
    <phoneticPr fontId="3"/>
  </si>
  <si>
    <t>電 話</t>
    <phoneticPr fontId="3"/>
  </si>
  <si>
    <t>E メール</t>
    <phoneticPr fontId="3"/>
  </si>
  <si>
    <t>　</t>
    <phoneticPr fontId="3"/>
  </si>
  <si>
    <t>ジュニア：</t>
    <phoneticPr fontId="3"/>
  </si>
  <si>
    <t>SAF会員割引（本人＆家族）：</t>
    <phoneticPr fontId="3"/>
  </si>
  <si>
    <t>スキー</t>
    <phoneticPr fontId="3"/>
  </si>
  <si>
    <t>スノーボード</t>
    <phoneticPr fontId="3"/>
  </si>
  <si>
    <t>②</t>
    <phoneticPr fontId="3"/>
  </si>
  <si>
    <t>③</t>
    <phoneticPr fontId="3"/>
  </si>
  <si>
    <t>ｃｍ</t>
    <phoneticPr fontId="3"/>
  </si>
  <si>
    <t>★備考欄　（ジュニア参加の方は同伴される方の氏名をご記入ください。また、家族等同室希望者もご記入ください。）</t>
    <rPh sb="1" eb="3">
      <t>ビコウ</t>
    </rPh>
    <rPh sb="3" eb="4">
      <t>ラン</t>
    </rPh>
    <rPh sb="10" eb="12">
      <t>サンカ</t>
    </rPh>
    <rPh sb="13" eb="14">
      <t>ホウ</t>
    </rPh>
    <rPh sb="15" eb="17">
      <t>ドウハン</t>
    </rPh>
    <rPh sb="20" eb="21">
      <t>ホウ</t>
    </rPh>
    <rPh sb="22" eb="24">
      <t>シメイ</t>
    </rPh>
    <rPh sb="26" eb="28">
      <t>キニュウ</t>
    </rPh>
    <rPh sb="36" eb="39">
      <t>カゾクナド</t>
    </rPh>
    <rPh sb="39" eb="41">
      <t>ドウシツ</t>
    </rPh>
    <rPh sb="41" eb="44">
      <t>キボウシャ</t>
    </rPh>
    <rPh sb="46" eb="48">
      <t>キニュウ</t>
    </rPh>
    <phoneticPr fontId="3"/>
  </si>
  <si>
    <r>
      <t>★スキー、スノーボードどちらの種目でご参加予定か、チェック欄に○印をご記入ください。</t>
    </r>
    <r>
      <rPr>
        <sz val="10"/>
        <color indexed="10"/>
        <rFont val="HG丸ｺﾞｼｯｸM-PRO"/>
        <family val="3"/>
        <charset val="128"/>
      </rPr>
      <t>（必須）</t>
    </r>
    <rPh sb="15" eb="17">
      <t>シュモク</t>
    </rPh>
    <rPh sb="19" eb="21">
      <t>サンカ</t>
    </rPh>
    <rPh sb="21" eb="23">
      <t>ヨテイ</t>
    </rPh>
    <rPh sb="29" eb="30">
      <t>ラン</t>
    </rPh>
    <rPh sb="32" eb="33">
      <t>シルシ</t>
    </rPh>
    <rPh sb="35" eb="37">
      <t>キニュウ</t>
    </rPh>
    <rPh sb="43" eb="45">
      <t>ヒッス</t>
    </rPh>
    <phoneticPr fontId="3"/>
  </si>
  <si>
    <t>日 記入</t>
    <rPh sb="0" eb="1">
      <t>ニチ</t>
    </rPh>
    <rPh sb="2" eb="4">
      <t>キニュウ</t>
    </rPh>
    <phoneticPr fontId="3"/>
  </si>
  <si>
    <t>男 ・ 女</t>
  </si>
  <si>
    <t>チェック欄</t>
    <rPh sb="4" eb="5">
      <t>ラン</t>
    </rPh>
    <phoneticPr fontId="3"/>
  </si>
  <si>
    <t>大人：</t>
    <rPh sb="0" eb="2">
      <t>オトナ</t>
    </rPh>
    <phoneticPr fontId="3"/>
  </si>
  <si>
    <t>上級者</t>
    <rPh sb="0" eb="3">
      <t>ジョウキュウシャ</t>
    </rPh>
    <phoneticPr fontId="3"/>
  </si>
  <si>
    <t>中級者</t>
    <rPh sb="0" eb="3">
      <t>チュウキュウシャ</t>
    </rPh>
    <phoneticPr fontId="3"/>
  </si>
  <si>
    <t>初級者</t>
    <rPh sb="0" eb="3">
      <t>ショキュウシャ</t>
    </rPh>
    <phoneticPr fontId="3"/>
  </si>
  <si>
    <t>初心者</t>
    <rPh sb="0" eb="3">
      <t>ショシンシャ</t>
    </rPh>
    <phoneticPr fontId="3"/>
  </si>
  <si>
    <t>FAX送信先：0466-28-1419（関水スポーツ）</t>
    <rPh sb="3" eb="5">
      <t>ソウシン</t>
    </rPh>
    <rPh sb="5" eb="6">
      <t>サキ</t>
    </rPh>
    <rPh sb="20" eb="22">
      <t>セキミズ</t>
    </rPh>
    <phoneticPr fontId="3"/>
  </si>
  <si>
    <t>大人：</t>
    <phoneticPr fontId="3"/>
  </si>
  <si>
    <r>
      <t>★レベルについても教えてください。</t>
    </r>
    <r>
      <rPr>
        <sz val="10"/>
        <color indexed="10"/>
        <rFont val="HG丸ｺﾞｼｯｸM-PRO"/>
        <family val="3"/>
        <charset val="128"/>
      </rPr>
      <t>（必須）</t>
    </r>
    <rPh sb="9" eb="10">
      <t>オシ</t>
    </rPh>
    <phoneticPr fontId="3"/>
  </si>
  <si>
    <t>午後</t>
    <rPh sb="0" eb="2">
      <t>ゴゴ</t>
    </rPh>
    <phoneticPr fontId="3"/>
  </si>
  <si>
    <t>午前</t>
    <rPh sb="0" eb="2">
      <t>ゴゼン</t>
    </rPh>
    <phoneticPr fontId="3"/>
  </si>
  <si>
    <t>(藤沢スキー協会所属クラブ員のご家族の方もご記入ください)</t>
    <rPh sb="1" eb="3">
      <t>フジサワ</t>
    </rPh>
    <rPh sb="6" eb="8">
      <t>キョウカイ</t>
    </rPh>
    <rPh sb="8" eb="10">
      <t>ショゾク</t>
    </rPh>
    <rPh sb="13" eb="14">
      <t>イン</t>
    </rPh>
    <rPh sb="16" eb="18">
      <t>カゾク</t>
    </rPh>
    <rPh sb="19" eb="20">
      <t>カタ</t>
    </rPh>
    <rPh sb="22" eb="24">
      <t>キニュウ</t>
    </rPh>
    <phoneticPr fontId="3"/>
  </si>
  <si>
    <t>※1人1枚の記入：傷害保険加入や事務連絡に必要ですので漏れなくご記入ください。</t>
    <rPh sb="2" eb="3">
      <t>ニン</t>
    </rPh>
    <rPh sb="4" eb="5">
      <t>マイ</t>
    </rPh>
    <rPh sb="6" eb="8">
      <t>キニュウ</t>
    </rPh>
    <phoneticPr fontId="3"/>
  </si>
  <si>
    <r>
      <t>★以下のオプションをご希望の方は、チェック欄に○印</t>
    </r>
    <r>
      <rPr>
        <sz val="10"/>
        <rFont val="HG丸ｺﾞｼｯｸM-PRO"/>
        <family val="3"/>
        <charset val="128"/>
      </rPr>
      <t>をご記入ください。</t>
    </r>
    <rPh sb="1" eb="3">
      <t>イカ</t>
    </rPh>
    <rPh sb="11" eb="13">
      <t>キボウ</t>
    </rPh>
    <rPh sb="14" eb="15">
      <t>カタ</t>
    </rPh>
    <rPh sb="24" eb="25">
      <t>シルシ</t>
    </rPh>
    <phoneticPr fontId="3"/>
  </si>
  <si>
    <t>★以下の２つのコースのうち、ご希望のコースのチェック欄に○印をご記入ください。</t>
    <rPh sb="1" eb="3">
      <t>イカ</t>
    </rPh>
    <rPh sb="15" eb="17">
      <t>キボウ</t>
    </rPh>
    <rPh sb="26" eb="27">
      <t>ラン</t>
    </rPh>
    <rPh sb="29" eb="30">
      <t>シルシ</t>
    </rPh>
    <rPh sb="32" eb="34">
      <t>キニュウ</t>
    </rPh>
    <phoneticPr fontId="3"/>
  </si>
  <si>
    <t>歳 : 記入日現在）</t>
    <rPh sb="0" eb="1">
      <t>サイ</t>
    </rPh>
    <rPh sb="4" eb="6">
      <t>キニュウ</t>
    </rPh>
    <rPh sb="6" eb="7">
      <t>ビ</t>
    </rPh>
    <rPh sb="7" eb="9">
      <t>ゲンザイ</t>
    </rPh>
    <phoneticPr fontId="3"/>
  </si>
  <si>
    <t>&lt;&lt;&lt;申込書&gt;&gt;&gt;</t>
    <phoneticPr fontId="3"/>
  </si>
  <si>
    <r>
      <t>スキー・スノーボードバッジテスト</t>
    </r>
    <r>
      <rPr>
        <sz val="9"/>
        <rFont val="HG丸ｺﾞｼｯｸM-PRO"/>
        <family val="3"/>
        <charset val="128"/>
      </rPr>
      <t xml:space="preserve">（前日のレッスン参加が必須） </t>
    </r>
    <phoneticPr fontId="3"/>
  </si>
  <si>
    <t>①</t>
    <phoneticPr fontId="3"/>
  </si>
  <si>
    <r>
      <t xml:space="preserve">ジュニア </t>
    </r>
    <r>
      <rPr>
        <sz val="9"/>
        <rFont val="HG丸ｺﾞｼｯｸM-PRO"/>
        <family val="3"/>
        <charset val="128"/>
      </rPr>
      <t>(注2)</t>
    </r>
    <r>
      <rPr>
        <sz val="10"/>
        <rFont val="HG丸ｺﾞｼｯｸM-PRO"/>
        <family val="3"/>
        <charset val="128"/>
      </rPr>
      <t>：</t>
    </r>
    <rPh sb="6" eb="7">
      <t>チュウ</t>
    </rPh>
    <phoneticPr fontId="3"/>
  </si>
  <si>
    <t>リフト券不要（大人）：</t>
    <rPh sb="3" eb="4">
      <t>ケン</t>
    </rPh>
    <rPh sb="4" eb="6">
      <t>フヨウ</t>
    </rPh>
    <rPh sb="7" eb="9">
      <t>オトナ</t>
    </rPh>
    <phoneticPr fontId="3"/>
  </si>
  <si>
    <t>リフト券不要（ジュニア）：</t>
    <rPh sb="3" eb="4">
      <t>ケン</t>
    </rPh>
    <rPh sb="4" eb="6">
      <t>フヨウ</t>
    </rPh>
    <phoneticPr fontId="3"/>
  </si>
  <si>
    <t>注２）ジュニアとは小学生以下の方でベッドや食事は一人分となります。また、保護者もしくは18 歳以上の同伴者が必要となります。</t>
    <rPh sb="0" eb="1">
      <t>チュウ</t>
    </rPh>
    <rPh sb="15" eb="16">
      <t>カタ</t>
    </rPh>
    <phoneticPr fontId="3"/>
  </si>
  <si>
    <t>注1）最もお得なリフト券ですが、グランドシニアはスキー場購入(うえだ菅平割）がお得です。</t>
  </si>
  <si>
    <t>(バッジテスト1級以上)</t>
    <rPh sb="8" eb="9">
      <t>キュウ</t>
    </rPh>
    <rPh sb="9" eb="11">
      <t>イジョウ</t>
    </rPh>
    <phoneticPr fontId="3"/>
  </si>
  <si>
    <r>
      <t>スキー・スノーボードレッスン</t>
    </r>
    <r>
      <rPr>
        <sz val="9"/>
        <rFont val="HG丸ｺﾞｼｯｸM-PRO"/>
        <family val="3"/>
        <charset val="128"/>
      </rPr>
      <t xml:space="preserve"> (</t>
    </r>
    <r>
      <rPr>
        <sz val="9"/>
        <color indexed="30"/>
        <rFont val="HG丸ｺﾞｼｯｸM-PRO"/>
        <family val="3"/>
        <charset val="128"/>
      </rPr>
      <t>午前・午後 各１講座</t>
    </r>
    <r>
      <rPr>
        <sz val="9"/>
        <rFont val="HG丸ｺﾞｼｯｸM-PRO"/>
        <family val="3"/>
        <charset val="128"/>
      </rPr>
      <t>)</t>
    </r>
    <phoneticPr fontId="3"/>
  </si>
  <si>
    <t>受検級（１級～５級）：</t>
    <rPh sb="0" eb="2">
      <t>ジュケン</t>
    </rPh>
    <rPh sb="2" eb="3">
      <t>キュウ</t>
    </rPh>
    <rPh sb="5" eb="6">
      <t>キュウ</t>
    </rPh>
    <rPh sb="8" eb="9">
      <t>キュウ</t>
    </rPh>
    <phoneticPr fontId="3"/>
  </si>
  <si>
    <t>※受検時必須、ご不明の場合は「未定」とご記入ください。</t>
    <phoneticPr fontId="3"/>
  </si>
  <si>
    <t>※合格時には公認料が別途必要となります。（全日本スキー連盟規定による）</t>
    <rPh sb="1" eb="3">
      <t>ゴウカク</t>
    </rPh>
    <rPh sb="3" eb="4">
      <t>ジ</t>
    </rPh>
    <rPh sb="6" eb="8">
      <t>コウニン</t>
    </rPh>
    <rPh sb="8" eb="9">
      <t>リョウ</t>
    </rPh>
    <rPh sb="10" eb="12">
      <t>ベット</t>
    </rPh>
    <rPh sb="12" eb="14">
      <t>ヒツヨウ</t>
    </rPh>
    <rPh sb="21" eb="24">
      <t>ゼンニホン</t>
    </rPh>
    <rPh sb="27" eb="29">
      <t>レンメイ</t>
    </rPh>
    <rPh sb="29" eb="31">
      <t>キテイ</t>
    </rPh>
    <phoneticPr fontId="3"/>
  </si>
  <si>
    <r>
      <t>スペシャルレッスン</t>
    </r>
    <r>
      <rPr>
        <sz val="9"/>
        <color rgb="FF0070C0"/>
        <rFont val="HG丸ｺﾞｼｯｸM-PRO"/>
        <family val="3"/>
        <charset val="128"/>
      </rPr>
      <t>（上級者のみ受講可、 午前・午後 計２講座）</t>
    </r>
    <rPh sb="10" eb="12">
      <t>ジョウキュウ</t>
    </rPh>
    <rPh sb="12" eb="13">
      <t>シャ</t>
    </rPh>
    <rPh sb="15" eb="17">
      <t>ジュコウ</t>
    </rPh>
    <rPh sb="17" eb="18">
      <t>カ</t>
    </rPh>
    <rPh sb="26" eb="27">
      <t>ケイ</t>
    </rPh>
    <phoneticPr fontId="3"/>
  </si>
  <si>
    <r>
      <t xml:space="preserve">スキー・スノーボード教室 </t>
    </r>
    <r>
      <rPr>
        <sz val="9"/>
        <rFont val="HG丸ｺﾞｼｯｸM-PRO"/>
        <family val="3"/>
        <charset val="128"/>
      </rPr>
      <t>(</t>
    </r>
    <r>
      <rPr>
        <sz val="9"/>
        <color indexed="30"/>
        <rFont val="HG丸ｺﾞｼｯｸM-PRO"/>
        <family val="3"/>
        <charset val="128"/>
      </rPr>
      <t>午前１講座のみ</t>
    </r>
    <r>
      <rPr>
        <sz val="9"/>
        <rFont val="HG丸ｺﾞｼｯｸM-PRO"/>
        <family val="3"/>
        <charset val="128"/>
      </rPr>
      <t>)</t>
    </r>
    <rPh sb="10" eb="12">
      <t>キョウシツ</t>
    </rPh>
    <phoneticPr fontId="3"/>
  </si>
  <si>
    <r>
      <t>スペシャルレッスン</t>
    </r>
    <r>
      <rPr>
        <sz val="9"/>
        <color rgb="FF0070C0"/>
        <rFont val="HG丸ｺﾞｼｯｸM-PRO"/>
        <family val="3"/>
        <charset val="128"/>
      </rPr>
      <t>（上級者のみ受講可、 午前１講座のみ）</t>
    </r>
    <rPh sb="10" eb="12">
      <t>ジョウキュウ</t>
    </rPh>
    <rPh sb="12" eb="13">
      <t>シャ</t>
    </rPh>
    <rPh sb="15" eb="17">
      <t>ジュコウ</t>
    </rPh>
    <rPh sb="17" eb="18">
      <t>カ</t>
    </rPh>
    <phoneticPr fontId="3"/>
  </si>
  <si>
    <t>スキー（8名まで）：</t>
    <rPh sb="5" eb="6">
      <t>メイ</t>
    </rPh>
    <phoneticPr fontId="3"/>
  </si>
  <si>
    <t>スノーボード（５名まで）：</t>
    <rPh sb="8" eb="9">
      <t>メイ</t>
    </rPh>
    <phoneticPr fontId="3"/>
  </si>
  <si>
    <t>※申し込み者多数の場合は抽選となります。</t>
    <rPh sb="1" eb="2">
      <t>モウ</t>
    </rPh>
    <rPh sb="3" eb="4">
      <t>コ</t>
    </rPh>
    <rPh sb="5" eb="6">
      <t>シャ</t>
    </rPh>
    <rPh sb="6" eb="8">
      <t>タスウ</t>
    </rPh>
    <rPh sb="9" eb="11">
      <t>バアイ</t>
    </rPh>
    <rPh sb="12" eb="14">
      <t>チュウセン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</si>
  <si>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</si>
  <si>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</si>
  <si>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クラブ名</t>
    <rPh sb="3" eb="4">
      <t>メイ</t>
    </rPh>
    <phoneticPr fontId="3"/>
  </si>
  <si>
    <t>いすゞ藤沢スキー部</t>
    <phoneticPr fontId="3"/>
  </si>
  <si>
    <t>藤沢スキークラブ</t>
    <phoneticPr fontId="3"/>
  </si>
  <si>
    <t>シルバースパークRC</t>
    <phoneticPr fontId="3"/>
  </si>
  <si>
    <t>湘南スキークラブ</t>
    <phoneticPr fontId="3"/>
  </si>
  <si>
    <t>Eスキー湘南</t>
    <phoneticPr fontId="3"/>
  </si>
  <si>
    <t>ビッグクラウドスキークラブ</t>
    <phoneticPr fontId="3"/>
  </si>
  <si>
    <t>湘南スノーボードクラブ</t>
    <phoneticPr fontId="3"/>
  </si>
  <si>
    <t>所属なし</t>
    <rPh sb="0" eb="2">
      <t>ショゾク</t>
    </rPh>
    <phoneticPr fontId="3"/>
  </si>
  <si>
    <t>SAF会員の方は会員割引のチェック欄にも○印をご記入ください。</t>
    <rPh sb="3" eb="5">
      <t>カイイン</t>
    </rPh>
    <rPh sb="6" eb="7">
      <t>カタ</t>
    </rPh>
    <rPh sb="8" eb="10">
      <t>カイイン</t>
    </rPh>
    <rPh sb="10" eb="12">
      <t>ワリビキ</t>
    </rPh>
    <rPh sb="21" eb="22">
      <t>シルシ</t>
    </rPh>
    <phoneticPr fontId="3"/>
  </si>
  <si>
    <r>
      <rPr>
        <b/>
        <sz val="10"/>
        <rFont val="HG丸ｺﾞｼｯｸM-PRO"/>
        <family val="3"/>
        <charset val="128"/>
      </rPr>
      <t>Aコース</t>
    </r>
    <r>
      <rPr>
        <sz val="10"/>
        <rFont val="HG丸ｺﾞｼｯｸM-PRO"/>
        <family val="3"/>
        <charset val="128"/>
      </rPr>
      <t>：2月3日（土）朝着～2月4日（日）１泊/リフト2日券付(注1)</t>
    </r>
    <phoneticPr fontId="3"/>
  </si>
  <si>
    <r>
      <rPr>
        <b/>
        <sz val="10"/>
        <rFont val="HG丸ｺﾞｼｯｸM-PRO"/>
        <family val="3"/>
        <charset val="128"/>
      </rPr>
      <t>Bコース</t>
    </r>
    <r>
      <rPr>
        <sz val="10"/>
        <rFont val="HG丸ｺﾞｼｯｸM-PRO"/>
        <family val="3"/>
        <charset val="128"/>
      </rPr>
      <t>：2月2日（金）夜着～2月4日（日）1.5泊/リフト2日券付(注1)</t>
    </r>
    <phoneticPr fontId="3"/>
  </si>
  <si>
    <t>★レンタルスキー・スノーボードをご希望の方は以下のチェック欄に○印をご記入いただき、身長および靴のサイズをご記載ください。</t>
    <rPh sb="17" eb="19">
      <t>キボウ</t>
    </rPh>
    <rPh sb="20" eb="21">
      <t>カタ</t>
    </rPh>
    <rPh sb="22" eb="24">
      <t>イカ</t>
    </rPh>
    <rPh sb="29" eb="30">
      <t>ラン</t>
    </rPh>
    <rPh sb="32" eb="33">
      <t>シルシ</t>
    </rPh>
    <rPh sb="35" eb="37">
      <t>キニュウ</t>
    </rPh>
    <rPh sb="42" eb="44">
      <t>シンチョウ</t>
    </rPh>
    <rPh sb="47" eb="48">
      <t>クツ</t>
    </rPh>
    <rPh sb="54" eb="56">
      <t>キサイ</t>
    </rPh>
    <phoneticPr fontId="3"/>
  </si>
  <si>
    <t>レンタルを希望</t>
    <rPh sb="5" eb="7">
      <t>キボウ</t>
    </rPh>
    <phoneticPr fontId="3"/>
  </si>
  <si>
    <r>
      <t>スタンス(スノボのみ選択)</t>
    </r>
    <r>
      <rPr>
        <b/>
        <sz val="10"/>
        <rFont val="HG丸ｺﾞｼｯｸM-PRO"/>
        <family val="3"/>
        <charset val="128"/>
      </rPr>
      <t>：</t>
    </r>
    <rPh sb="10" eb="12">
      <t>センタク</t>
    </rPh>
    <phoneticPr fontId="3"/>
  </si>
  <si>
    <r>
      <t xml:space="preserve">【藤沢スキー協会】 </t>
    </r>
    <r>
      <rPr>
        <b/>
        <sz val="20"/>
        <rFont val="HGP創英角ﾎﾟｯﾌﾟ体"/>
        <family val="3"/>
        <charset val="128"/>
      </rPr>
      <t>Fujisawa Winter Festival in 菅平 ２０２４</t>
    </r>
    <phoneticPr fontId="3"/>
  </si>
  <si>
    <t>スノードロップス・スキークラブ</t>
    <phoneticPr fontId="3"/>
  </si>
  <si>
    <t>メインコース</t>
    <phoneticPr fontId="3"/>
  </si>
  <si>
    <t>2月3日（土）</t>
    <phoneticPr fontId="3"/>
  </si>
  <si>
    <t>2月４日（日）</t>
    <rPh sb="5" eb="6">
      <t>ニチ</t>
    </rPh>
    <phoneticPr fontId="3"/>
  </si>
  <si>
    <t>ショートポール練習会</t>
    <rPh sb="7" eb="10">
      <t>レンシュウカイ</t>
    </rPh>
    <phoneticPr fontId="3"/>
  </si>
  <si>
    <t>無料</t>
    <rPh sb="0" eb="2">
      <t>ムリョウ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</si>
</sst>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&quot;▲ \&quot;#,###"/>
    <numFmt numFmtId="177" formatCode="&quot;¥&quot;#,##0&quot;/講座&quot;"/>
    <numFmt numFmtId="178" formatCode="&quot;\ &quot;#,##0"/>
    <numFmt numFmtId="179" formatCode="&quot;▲\ &quot;#,##0"/>
    <numFmt numFmtId="180" formatCode="&quot;¥ &quot;#,##0;"/>
    <numFmt numFmtId="181" formatCode="&quot;\ &quot;#,##0&quot;/日&quot;"/>
    <numFmt numFmtId="182" formatCode="&quot;¥&quot;#,##0&quot;/半日&quot;"/>
  </numFmts>
  <fonts count="22" x14ac:knownFonts="1"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color indexed="30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u/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color rgb="FF0070C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name val="HGP創英角ﾎﾟｯﾌﾟ体"/>
      <family val="3"/>
      <charset val="128"/>
    </font>
    <font>
      <b/>
      <sz val="10"/>
      <color theme="0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gray125">
        <fgColor indexed="43"/>
        <bgColor indexed="9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" xfId="0" applyNumberFormat="1" applyFont="1" applyFill="1" applyBorder="1">
      <alignment vertical="center"/>
    </xf>
    <xf numFmtId="49" fontId="1" fillId="2" borderId="2" xfId="0" applyNumberFormat="1" applyFont="1" applyFill="1" applyBorder="1">
      <alignment vertical="center"/>
    </xf>
    <xf numFmtId="176" fontId="1" fillId="2" borderId="0" xfId="0" applyNumberFormat="1" applyFont="1" applyFill="1">
      <alignment vertical="center"/>
    </xf>
    <xf numFmtId="5" fontId="1" fillId="2" borderId="0" xfId="0" applyNumberFormat="1" applyFont="1" applyFill="1">
      <alignment vertical="center"/>
    </xf>
    <xf numFmtId="0" fontId="1" fillId="2" borderId="7" xfId="0" applyFont="1" applyFill="1" applyBorder="1">
      <alignment vertical="center"/>
    </xf>
    <xf numFmtId="5" fontId="1" fillId="2" borderId="0" xfId="0" applyNumberFormat="1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177" fontId="5" fillId="2" borderId="9" xfId="0" applyNumberFormat="1" applyFont="1" applyFill="1" applyBorder="1">
      <alignment vertical="center"/>
    </xf>
    <xf numFmtId="177" fontId="5" fillId="2" borderId="8" xfId="0" applyNumberFormat="1" applyFont="1" applyFill="1" applyBorder="1">
      <alignment vertical="center"/>
    </xf>
    <xf numFmtId="177" fontId="5" fillId="2" borderId="10" xfId="0" applyNumberFormat="1" applyFont="1" applyFill="1" applyBorder="1" applyAlignment="1">
      <alignment horizontal="right" vertical="center"/>
    </xf>
    <xf numFmtId="177" fontId="5" fillId="2" borderId="11" xfId="0" applyNumberFormat="1" applyFont="1" applyFill="1" applyBorder="1" applyAlignment="1">
      <alignment horizontal="right" vertical="center"/>
    </xf>
    <xf numFmtId="14" fontId="0" fillId="2" borderId="0" xfId="0" applyNumberFormat="1" applyFill="1">
      <alignment vertical="center"/>
    </xf>
    <xf numFmtId="49" fontId="1" fillId="3" borderId="12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177" fontId="5" fillId="2" borderId="7" xfId="0" applyNumberFormat="1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1" fillId="2" borderId="7" xfId="0" applyFont="1" applyFill="1" applyBorder="1" applyAlignment="1">
      <alignment horizontal="right" vertical="center"/>
    </xf>
    <xf numFmtId="0" fontId="1" fillId="2" borderId="2" xfId="0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178" fontId="5" fillId="2" borderId="0" xfId="0" applyNumberFormat="1" applyFont="1" applyFill="1">
      <alignment vertical="center"/>
    </xf>
    <xf numFmtId="0" fontId="10" fillId="6" borderId="0" xfId="0" applyFont="1" applyFill="1">
      <alignment vertical="center"/>
    </xf>
    <xf numFmtId="177" fontId="5" fillId="2" borderId="0" xfId="0" applyNumberFormat="1" applyFont="1" applyFill="1">
      <alignment vertical="center"/>
    </xf>
    <xf numFmtId="0" fontId="5" fillId="6" borderId="0" xfId="0" applyFont="1" applyFill="1">
      <alignment vertical="center"/>
    </xf>
    <xf numFmtId="0" fontId="5" fillId="2" borderId="7" xfId="0" applyFont="1" applyFill="1" applyBorder="1">
      <alignment vertical="center"/>
    </xf>
    <xf numFmtId="180" fontId="5" fillId="2" borderId="0" xfId="0" applyNumberFormat="1" applyFont="1" applyFill="1" applyAlignment="1">
      <alignment vertical="center" shrinkToFit="1"/>
    </xf>
    <xf numFmtId="0" fontId="0" fillId="0" borderId="0" xfId="0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8" fillId="4" borderId="12" xfId="0" applyFont="1" applyFill="1" applyBorder="1" applyAlignment="1" applyProtection="1">
      <alignment vertical="top" wrapText="1"/>
      <protection locked="0"/>
    </xf>
    <xf numFmtId="0" fontId="8" fillId="4" borderId="5" xfId="0" applyFont="1" applyFill="1" applyBorder="1" applyAlignment="1" applyProtection="1">
      <alignment vertical="top" wrapText="1"/>
      <protection locked="0"/>
    </xf>
    <xf numFmtId="0" fontId="8" fillId="4" borderId="13" xfId="0" applyFont="1" applyFill="1" applyBorder="1" applyAlignment="1" applyProtection="1">
      <alignment vertical="top" wrapText="1"/>
      <protection locked="0"/>
    </xf>
    <xf numFmtId="0" fontId="8" fillId="4" borderId="8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Alignment="1" applyProtection="1">
      <alignment vertical="top" wrapText="1"/>
      <protection locked="0"/>
    </xf>
    <xf numFmtId="0" fontId="8" fillId="4" borderId="11" xfId="0" applyFont="1" applyFill="1" applyBorder="1" applyAlignment="1" applyProtection="1">
      <alignment vertical="top" wrapText="1"/>
      <protection locked="0"/>
    </xf>
    <xf numFmtId="0" fontId="8" fillId="4" borderId="20" xfId="0" applyFont="1" applyFill="1" applyBorder="1" applyAlignment="1" applyProtection="1">
      <alignment vertical="top" wrapText="1"/>
      <protection locked="0"/>
    </xf>
    <xf numFmtId="0" fontId="8" fillId="4" borderId="6" xfId="0" applyFont="1" applyFill="1" applyBorder="1" applyAlignment="1" applyProtection="1">
      <alignment vertical="top" wrapText="1"/>
      <protection locked="0"/>
    </xf>
    <xf numFmtId="0" fontId="8" fillId="4" borderId="1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5" fontId="1" fillId="2" borderId="6" xfId="0" applyNumberFormat="1" applyFont="1" applyFill="1" applyBorder="1" applyAlignment="1">
      <alignment horizontal="right" vertical="center"/>
    </xf>
    <xf numFmtId="181" fontId="5" fillId="2" borderId="9" xfId="0" applyNumberFormat="1" applyFont="1" applyFill="1" applyBorder="1">
      <alignment vertical="center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180" fontId="5" fillId="2" borderId="18" xfId="0" applyNumberFormat="1" applyFont="1" applyFill="1" applyBorder="1" applyAlignment="1">
      <alignment vertical="center" shrinkToFit="1"/>
    </xf>
    <xf numFmtId="180" fontId="5" fillId="2" borderId="15" xfId="0" applyNumberFormat="1" applyFont="1" applyFill="1" applyBorder="1" applyAlignment="1">
      <alignment vertical="center" shrinkToFit="1"/>
    </xf>
    <xf numFmtId="180" fontId="5" fillId="2" borderId="19" xfId="0" applyNumberFormat="1" applyFont="1" applyFill="1" applyBorder="1" applyAlignment="1">
      <alignment vertical="center" shrinkToFit="1"/>
    </xf>
    <xf numFmtId="181" fontId="5" fillId="2" borderId="0" xfId="0" applyNumberFormat="1" applyFont="1" applyFill="1">
      <alignment vertical="center"/>
    </xf>
    <xf numFmtId="0" fontId="1" fillId="2" borderId="9" xfId="0" applyFont="1" applyFill="1" applyBorder="1">
      <alignment vertical="center"/>
    </xf>
    <xf numFmtId="0" fontId="1" fillId="2" borderId="9" xfId="0" applyFont="1" applyFill="1" applyBorder="1" applyAlignment="1">
      <alignment horizontal="right" vertical="center"/>
    </xf>
    <xf numFmtId="182" fontId="5" fillId="2" borderId="9" xfId="0" applyNumberFormat="1" applyFont="1" applyFill="1" applyBorder="1" applyAlignment="1">
      <alignment horizontal="right" vertical="center"/>
    </xf>
    <xf numFmtId="182" fontId="5" fillId="2" borderId="0" xfId="0" applyNumberFormat="1" applyFont="1" applyFill="1" applyAlignment="1">
      <alignment horizontal="right" vertical="center"/>
    </xf>
    <xf numFmtId="0" fontId="5" fillId="6" borderId="0" xfId="0" applyFont="1" applyFill="1">
      <alignment vertical="center"/>
    </xf>
    <xf numFmtId="0" fontId="5" fillId="2" borderId="0" xfId="0" applyFont="1" applyFill="1">
      <alignment vertical="center"/>
    </xf>
    <xf numFmtId="178" fontId="5" fillId="2" borderId="9" xfId="0" applyNumberFormat="1" applyFont="1" applyFill="1" applyBorder="1">
      <alignment vertical="center"/>
    </xf>
    <xf numFmtId="0" fontId="21" fillId="7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8" fontId="5" fillId="2" borderId="0" xfId="0" applyNumberFormat="1" applyFont="1" applyFill="1">
      <alignment vertical="center"/>
    </xf>
    <xf numFmtId="179" fontId="5" fillId="2" borderId="0" xfId="0" applyNumberFormat="1" applyFont="1" applyFill="1" applyAlignment="1">
      <alignment vertical="center" shrinkToFit="1"/>
    </xf>
    <xf numFmtId="179" fontId="5" fillId="2" borderId="18" xfId="0" applyNumberFormat="1" applyFont="1" applyFill="1" applyBorder="1" applyAlignment="1">
      <alignment vertical="center" shrinkToFit="1"/>
    </xf>
    <xf numFmtId="179" fontId="5" fillId="2" borderId="15" xfId="0" applyNumberFormat="1" applyFont="1" applyFill="1" applyBorder="1" applyAlignment="1">
      <alignment vertical="center" shrinkToFit="1"/>
    </xf>
    <xf numFmtId="179" fontId="5" fillId="2" borderId="19" xfId="0" applyNumberFormat="1" applyFont="1" applyFill="1" applyBorder="1" applyAlignment="1">
      <alignment vertical="center" shrinkToFi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9" fontId="1" fillId="4" borderId="3" xfId="0" applyNumberFormat="1" applyFont="1" applyFill="1" applyBorder="1" applyProtection="1">
      <alignment vertical="center"/>
      <protection locked="0"/>
    </xf>
    <xf numFmtId="0" fontId="1" fillId="2" borderId="1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 applyProtection="1">
      <alignment vertical="center" shrinkToFit="1"/>
      <protection locked="0"/>
    </xf>
    <xf numFmtId="49" fontId="8" fillId="4" borderId="6" xfId="0" applyNumberFormat="1" applyFont="1" applyFill="1" applyBorder="1" applyAlignment="1" applyProtection="1">
      <alignment vertical="center" shrinkToFit="1"/>
      <protection locked="0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1" fillId="2" borderId="17" xfId="0" quotePrefix="1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 applyProtection="1">
      <alignment horizontal="center" vertical="center"/>
      <protection locked="0"/>
    </xf>
    <xf numFmtId="49" fontId="1" fillId="4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right" vertical="center"/>
      <protection locked="0"/>
    </xf>
    <xf numFmtId="0" fontId="1" fillId="5" borderId="3" xfId="0" applyFont="1" applyFill="1" applyBorder="1" applyAlignment="1">
      <alignment horizontal="center" vertical="center" shrinkToFit="1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4" borderId="3" xfId="0" applyFont="1" applyFill="1" applyBorder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5" xfId="0" applyFont="1" applyFill="1" applyBorder="1" applyProtection="1">
      <alignment vertical="center"/>
      <protection locked="0"/>
    </xf>
    <xf numFmtId="0" fontId="7" fillId="4" borderId="6" xfId="0" applyFont="1" applyFill="1" applyBorder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4" borderId="6" xfId="1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>
      <alignment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center"/>
    </xf>
    <xf numFmtId="0" fontId="5" fillId="2" borderId="9" xfId="0" applyFont="1" applyFill="1" applyBorder="1">
      <alignment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strike val="0"/>
        <color rgb="FFFF0000"/>
      </font>
      <numFmt numFmtId="0" formatCode="General"/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136526</xdr:colOff>
      <xdr:row>1</xdr:row>
      <xdr:rowOff>57151</xdr:rowOff>
    </xdr:from>
    <xdr:to>
      <xdr:col>44</xdr:col>
      <xdr:colOff>155575</xdr:colOff>
      <xdr:row>3</xdr:row>
      <xdr:rowOff>117172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5526" y="361951"/>
          <a:ext cx="1162049" cy="45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81"/>
  <sheetViews>
    <sheetView tabSelected="1" view="pageBreakPreview" topLeftCell="A17" zoomScaleNormal="100" zoomScaleSheetLayoutView="100" workbookViewId="0">
      <selection activeCell="F47" sqref="F47:M47"/>
    </sheetView>
  </sheetViews>
  <sheetFormatPr defaultColWidth="9" defaultRowHeight="13.5" x14ac:dyDescent="0.15"/>
  <cols>
    <col min="1" max="46" width="2.5" style="1" customWidth="1"/>
    <col min="47" max="47" width="9" style="1"/>
    <col min="48" max="48" width="11.75" style="1" bestFit="1" customWidth="1"/>
    <col min="49" max="16384" width="9" style="1"/>
  </cols>
  <sheetData>
    <row r="1" spans="1:48" ht="24" x14ac:dyDescent="0.15">
      <c r="A1" s="111" t="s">
        <v>82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</row>
    <row r="2" spans="1:48" ht="17.25" x14ac:dyDescent="0.15">
      <c r="A2" s="112" t="s">
        <v>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</row>
    <row r="3" spans="1:48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8" x14ac:dyDescent="0.15">
      <c r="A5" s="2"/>
      <c r="B5" s="114" t="s">
        <v>42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24"/>
      <c r="AG5" s="115"/>
      <c r="AH5" s="115"/>
      <c r="AI5" s="115"/>
      <c r="AJ5" s="115"/>
      <c r="AK5" s="24" t="s">
        <v>4</v>
      </c>
      <c r="AL5" s="116"/>
      <c r="AM5" s="116"/>
      <c r="AN5" s="24" t="s">
        <v>5</v>
      </c>
      <c r="AO5" s="116"/>
      <c r="AP5" s="116"/>
      <c r="AQ5" s="117" t="s">
        <v>28</v>
      </c>
      <c r="AR5" s="117"/>
      <c r="AS5" s="117"/>
      <c r="AT5" s="2"/>
    </row>
    <row r="6" spans="1:48" ht="18.75" customHeight="1" x14ac:dyDescent="0.15">
      <c r="A6" s="2"/>
      <c r="B6" s="78" t="s">
        <v>11</v>
      </c>
      <c r="C6" s="79"/>
      <c r="D6" s="79"/>
      <c r="E6" s="79"/>
      <c r="F6" s="80"/>
      <c r="G6" s="3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26"/>
      <c r="AT6" s="2"/>
    </row>
    <row r="7" spans="1:48" ht="18.75" customHeight="1" x14ac:dyDescent="0.15">
      <c r="A7" s="2"/>
      <c r="B7" s="86" t="s">
        <v>12</v>
      </c>
      <c r="C7" s="87"/>
      <c r="D7" s="87"/>
      <c r="E7" s="87"/>
      <c r="F7" s="88"/>
      <c r="G7" s="98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9"/>
      <c r="AT7" s="2"/>
    </row>
    <row r="8" spans="1:48" ht="18.75" customHeight="1" x14ac:dyDescent="0.15">
      <c r="A8" s="2"/>
      <c r="B8" s="89"/>
      <c r="C8" s="90"/>
      <c r="D8" s="90"/>
      <c r="E8" s="90"/>
      <c r="F8" s="91"/>
      <c r="G8" s="99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10"/>
      <c r="AT8" s="2"/>
      <c r="AV8" s="18"/>
    </row>
    <row r="9" spans="1:48" ht="18.75" customHeight="1" x14ac:dyDescent="0.15">
      <c r="A9" s="2"/>
      <c r="B9" s="78" t="s">
        <v>29</v>
      </c>
      <c r="C9" s="79"/>
      <c r="D9" s="79"/>
      <c r="E9" s="79"/>
      <c r="F9" s="80"/>
      <c r="G9" s="3"/>
      <c r="H9" s="53"/>
      <c r="I9" s="53"/>
      <c r="J9" s="53"/>
      <c r="K9" s="26"/>
      <c r="L9" s="82" t="s">
        <v>3</v>
      </c>
      <c r="M9" s="83"/>
      <c r="N9" s="83"/>
      <c r="O9" s="84"/>
      <c r="P9" s="3"/>
      <c r="Q9" s="100"/>
      <c r="R9" s="100"/>
      <c r="S9" s="100"/>
      <c r="T9" s="100"/>
      <c r="U9" s="83" t="s">
        <v>4</v>
      </c>
      <c r="V9" s="83"/>
      <c r="W9" s="100"/>
      <c r="X9" s="100"/>
      <c r="Y9" s="83" t="s">
        <v>5</v>
      </c>
      <c r="Z9" s="83"/>
      <c r="AA9" s="100"/>
      <c r="AB9" s="100"/>
      <c r="AC9" s="100"/>
      <c r="AD9" s="83" t="s">
        <v>6</v>
      </c>
      <c r="AE9" s="83"/>
      <c r="AF9" s="4" t="s">
        <v>7</v>
      </c>
      <c r="AG9" s="101" t="str">
        <f>IF(OR($Q$9="",$W$9="",$AA$9=""),"",IF(OR($AG$5="",$AL$5="",$AO$5=""),"記入日未入力",DATEDIF(DATE($Q$9,$W$9,$AA$9),DATE($AG$5,$AL$5,$AO$5),"Y")))</f>
        <v/>
      </c>
      <c r="AH9" s="101"/>
      <c r="AI9" s="101"/>
      <c r="AJ9" s="101"/>
      <c r="AK9" s="102" t="s">
        <v>45</v>
      </c>
      <c r="AL9" s="102"/>
      <c r="AM9" s="102"/>
      <c r="AN9" s="102"/>
      <c r="AO9" s="102"/>
      <c r="AP9" s="102"/>
      <c r="AQ9" s="102"/>
      <c r="AR9" s="102"/>
      <c r="AS9" s="103"/>
      <c r="AT9" s="2"/>
    </row>
    <row r="10" spans="1:48" ht="18.75" customHeight="1" x14ac:dyDescent="0.15">
      <c r="A10" s="2"/>
      <c r="B10" s="78" t="s">
        <v>13</v>
      </c>
      <c r="C10" s="79"/>
      <c r="D10" s="79"/>
      <c r="E10" s="79"/>
      <c r="F10" s="80"/>
      <c r="G10" s="3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5" t="s">
        <v>41</v>
      </c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6"/>
      <c r="AT10" s="2"/>
      <c r="AV10" s="18"/>
    </row>
    <row r="11" spans="1:48" ht="18.75" customHeight="1" x14ac:dyDescent="0.15">
      <c r="A11" s="2"/>
      <c r="B11" s="86" t="s">
        <v>14</v>
      </c>
      <c r="C11" s="87"/>
      <c r="D11" s="87"/>
      <c r="E11" s="87"/>
      <c r="F11" s="88"/>
      <c r="G11" s="98" t="s">
        <v>15</v>
      </c>
      <c r="H11" s="96"/>
      <c r="I11" s="96"/>
      <c r="J11" s="96"/>
      <c r="K11" s="96"/>
      <c r="L11" s="96"/>
      <c r="M11" s="96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4"/>
      <c r="AT11" s="2"/>
    </row>
    <row r="12" spans="1:48" ht="18.75" customHeight="1" x14ac:dyDescent="0.15">
      <c r="A12" s="2"/>
      <c r="B12" s="89"/>
      <c r="C12" s="90"/>
      <c r="D12" s="90"/>
      <c r="E12" s="90"/>
      <c r="F12" s="91"/>
      <c r="G12" s="99"/>
      <c r="H12" s="97"/>
      <c r="I12" s="97"/>
      <c r="J12" s="97"/>
      <c r="K12" s="97"/>
      <c r="L12" s="97"/>
      <c r="M12" s="97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5"/>
      <c r="AT12" s="2"/>
    </row>
    <row r="13" spans="1:48" ht="18.75" customHeight="1" x14ac:dyDescent="0.15">
      <c r="A13" s="2"/>
      <c r="B13" s="78" t="s">
        <v>16</v>
      </c>
      <c r="C13" s="79"/>
      <c r="D13" s="79"/>
      <c r="E13" s="79"/>
      <c r="F13" s="80"/>
      <c r="G13" s="5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6"/>
      <c r="W13" s="82" t="s">
        <v>2</v>
      </c>
      <c r="X13" s="83"/>
      <c r="Y13" s="83"/>
      <c r="Z13" s="84"/>
      <c r="AA13" s="5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6"/>
      <c r="AT13" s="2"/>
    </row>
    <row r="14" spans="1:48" ht="18.75" customHeight="1" x14ac:dyDescent="0.15">
      <c r="A14" s="2"/>
      <c r="B14" s="78" t="s">
        <v>17</v>
      </c>
      <c r="C14" s="79"/>
      <c r="D14" s="79"/>
      <c r="E14" s="79"/>
      <c r="F14" s="80"/>
      <c r="G14" s="5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6"/>
      <c r="AA14" s="19"/>
      <c r="AB14" s="85" t="s">
        <v>36</v>
      </c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2"/>
      <c r="AV14" s="18"/>
    </row>
    <row r="15" spans="1:48" x14ac:dyDescent="0.15">
      <c r="A15" s="2"/>
      <c r="B15" s="2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2"/>
      <c r="AT15" s="2"/>
      <c r="AV15" s="18"/>
    </row>
    <row r="16" spans="1:48" ht="15" customHeight="1" x14ac:dyDescent="0.15">
      <c r="A16" s="2"/>
      <c r="B16" s="76" t="s">
        <v>44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2"/>
    </row>
    <row r="17" spans="1:48" ht="15" customHeight="1" x14ac:dyDescent="0.15">
      <c r="A17" s="2"/>
      <c r="B17" s="2" t="s">
        <v>18</v>
      </c>
      <c r="C17" s="76" t="s">
        <v>76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2"/>
    </row>
    <row r="18" spans="1:48" ht="15" customHeight="1" x14ac:dyDescent="0.15">
      <c r="A18" s="2"/>
      <c r="B18" s="2"/>
      <c r="C18" s="77" t="s">
        <v>53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2"/>
    </row>
    <row r="19" spans="1:48" ht="15" customHeight="1" x14ac:dyDescent="0.15">
      <c r="A19" s="2"/>
      <c r="B19" s="2"/>
      <c r="C19" s="77" t="s">
        <v>52</v>
      </c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2"/>
    </row>
    <row r="20" spans="1:48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69" t="s">
        <v>30</v>
      </c>
      <c r="AN20" s="69"/>
      <c r="AO20" s="69"/>
      <c r="AP20" s="2"/>
      <c r="AQ20" s="2"/>
      <c r="AR20" s="2"/>
      <c r="AS20" s="2"/>
      <c r="AT20" s="2"/>
      <c r="AV20" s="1" t="str">
        <f>IF(E10="","",DATEDIF(E10,$F$8,"Y"))</f>
        <v/>
      </c>
    </row>
    <row r="21" spans="1:48" ht="15" customHeight="1" x14ac:dyDescent="0.15">
      <c r="A21" s="66" t="s">
        <v>84</v>
      </c>
      <c r="B21" s="66"/>
      <c r="C21" s="66"/>
      <c r="D21" s="66"/>
      <c r="E21" s="66"/>
      <c r="F21" s="66"/>
      <c r="G21" s="67" t="s">
        <v>77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47" t="s">
        <v>31</v>
      </c>
      <c r="AE21" s="47"/>
      <c r="AF21" s="47"/>
      <c r="AG21" s="70">
        <v>23000</v>
      </c>
      <c r="AH21" s="70"/>
      <c r="AI21" s="70"/>
      <c r="AJ21" s="70"/>
      <c r="AK21" s="70"/>
      <c r="AL21" s="8"/>
      <c r="AM21" s="52"/>
      <c r="AN21" s="53"/>
      <c r="AO21" s="54"/>
      <c r="AP21" s="55" t="str">
        <f>IF($AM21&lt;&gt;"○","",IF(OR($Q$9="",$W$9="",$AA$9=""),"生年月日未入力",IF(DATE($Q$9,$W$9,$AA$9)&lt;DATE(2011,4,2),$AG21,"　選択不可")))</f>
        <v/>
      </c>
      <c r="AQ21" s="56"/>
      <c r="AR21" s="56"/>
      <c r="AS21" s="57"/>
      <c r="AT21" s="2"/>
      <c r="AV21" s="18"/>
    </row>
    <row r="22" spans="1:48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D22" s="2"/>
      <c r="AE22" s="2"/>
      <c r="AF22" s="21" t="s">
        <v>49</v>
      </c>
      <c r="AG22" s="70">
        <v>15500</v>
      </c>
      <c r="AH22" s="70"/>
      <c r="AI22" s="70"/>
      <c r="AJ22" s="70"/>
      <c r="AK22" s="70"/>
      <c r="AL22" s="8"/>
      <c r="AM22" s="52"/>
      <c r="AN22" s="53"/>
      <c r="AO22" s="54"/>
      <c r="AP22" s="55" t="str">
        <f>IF($AM22&lt;&gt;"○","",IF(OR($Q$9="",$W$9="",$AA$9=""),"生年月日未入力",IF(DATE($Q$9,$W$9,$AA$9)&gt;=DATE(2011,4,2),$AG22,"　選択不可")))</f>
        <v/>
      </c>
      <c r="AQ22" s="56"/>
      <c r="AR22" s="56"/>
      <c r="AS22" s="57"/>
      <c r="AT22" s="2"/>
    </row>
    <row r="23" spans="1:48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47" t="s">
        <v>20</v>
      </c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71">
        <v>1000</v>
      </c>
      <c r="AH23" s="71"/>
      <c r="AI23" s="71"/>
      <c r="AJ23" s="71"/>
      <c r="AK23" s="71"/>
      <c r="AL23" s="7"/>
      <c r="AM23" s="52"/>
      <c r="AN23" s="53"/>
      <c r="AO23" s="54"/>
      <c r="AP23" s="72" t="str">
        <f>IF($AM23&lt;&gt;"○","",IF($H$10="所属なし"," 選択不可",IF(OR($H$10="",$H$10="　"),"クラブ名未入力",IF(OR($AM21="○",$AM22="○"),IF($AM23="○",$AG23,""),"単独選択不可"))))</f>
        <v/>
      </c>
      <c r="AQ23" s="73"/>
      <c r="AR23" s="73"/>
      <c r="AS23" s="74"/>
      <c r="AT23" s="2"/>
    </row>
    <row r="24" spans="1:48" ht="1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 t="s">
        <v>50</v>
      </c>
      <c r="AG24" s="71">
        <v>6000</v>
      </c>
      <c r="AH24" s="71"/>
      <c r="AI24" s="71"/>
      <c r="AJ24" s="71"/>
      <c r="AK24" s="71"/>
      <c r="AL24" s="7"/>
      <c r="AM24" s="52"/>
      <c r="AN24" s="53"/>
      <c r="AO24" s="54"/>
      <c r="AP24" s="72" t="str">
        <f>IF($AM24&lt;&gt;"○","",IF(OR($Q$9="",$W$9="",$AA$9=""),"生年月日未入力",IF(DATE($Q$9,$W$9,$AA$9)&lt;DATE(2011,4,2),$AG24,"　選択不可")))</f>
        <v/>
      </c>
      <c r="AQ24" s="73"/>
      <c r="AR24" s="73"/>
      <c r="AS24" s="74"/>
      <c r="AT24" s="2"/>
    </row>
    <row r="25" spans="1:48" ht="1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 t="s">
        <v>51</v>
      </c>
      <c r="AG25" s="71">
        <v>3000</v>
      </c>
      <c r="AH25" s="71"/>
      <c r="AI25" s="71"/>
      <c r="AJ25" s="71"/>
      <c r="AK25" s="71"/>
      <c r="AL25" s="7"/>
      <c r="AM25" s="52"/>
      <c r="AN25" s="53"/>
      <c r="AO25" s="54"/>
      <c r="AP25" s="72" t="str">
        <f>IF($AM25&lt;&gt;"○","",IF(OR($Q$9="",$W$9="",$AA$9=""),"生年月日未入力",IF(DATE($Q$9,$W$9,$AA$9)&gt;=DATE(2011,4,2),$AG25,"　選択不可")))</f>
        <v/>
      </c>
      <c r="AQ25" s="73"/>
      <c r="AR25" s="73"/>
      <c r="AS25" s="74"/>
      <c r="AT25" s="2"/>
    </row>
    <row r="26" spans="1:48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11"/>
      <c r="AH26" s="11"/>
      <c r="AI26" s="11"/>
      <c r="AJ26" s="11"/>
      <c r="AK26" s="11"/>
      <c r="AL26" s="2"/>
      <c r="AM26" s="36"/>
      <c r="AN26" s="36"/>
      <c r="AO26" s="36"/>
      <c r="AP26" s="2"/>
      <c r="AQ26" s="2"/>
      <c r="AR26" s="2"/>
      <c r="AS26" s="2"/>
      <c r="AT26" s="2"/>
    </row>
    <row r="27" spans="1:48" ht="15" customHeight="1" x14ac:dyDescent="0.15">
      <c r="A27" s="2"/>
      <c r="B27" s="2"/>
      <c r="C27" s="2"/>
      <c r="D27" s="2"/>
      <c r="E27" s="2"/>
      <c r="F27" s="2"/>
      <c r="G27" s="76" t="s">
        <v>78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47" t="s">
        <v>31</v>
      </c>
      <c r="AE27" s="47"/>
      <c r="AF27" s="47"/>
      <c r="AG27" s="70">
        <v>29500</v>
      </c>
      <c r="AH27" s="70"/>
      <c r="AI27" s="70"/>
      <c r="AJ27" s="70"/>
      <c r="AK27" s="70"/>
      <c r="AL27" s="8"/>
      <c r="AM27" s="52"/>
      <c r="AN27" s="53"/>
      <c r="AO27" s="54"/>
      <c r="AP27" s="55" t="str">
        <f>IF($AM27&lt;&gt;"○","",IF(OR($Q$9="",$W$9="",$AA$9=""),"生年月日未入力",IF(DATE($Q$9,$W$9,$AA$9)&lt;DATE(2011,4,2),$AG27,"　選択不可")))</f>
        <v/>
      </c>
      <c r="AQ27" s="56"/>
      <c r="AR27" s="56"/>
      <c r="AS27" s="57"/>
      <c r="AT27" s="2"/>
    </row>
    <row r="28" spans="1:48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1"/>
      <c r="AB28" s="21"/>
      <c r="AD28" s="21"/>
      <c r="AE28" s="21"/>
      <c r="AF28" s="21" t="s">
        <v>49</v>
      </c>
      <c r="AG28" s="70">
        <v>20000</v>
      </c>
      <c r="AH28" s="70"/>
      <c r="AI28" s="70"/>
      <c r="AJ28" s="70"/>
      <c r="AK28" s="70"/>
      <c r="AL28" s="8"/>
      <c r="AM28" s="52"/>
      <c r="AN28" s="53"/>
      <c r="AO28" s="54"/>
      <c r="AP28" s="55" t="str">
        <f>IF($AM28&lt;&gt;"○","",IF(OR($Q$9="",$W$9="",$AA$9=""),"生年月日未入力",IF(DATE($Q$9,$W$9,$AA$9)&gt;=DATE(2011,4,2),$AG28,"　選択不可")))</f>
        <v/>
      </c>
      <c r="AQ28" s="56"/>
      <c r="AR28" s="56"/>
      <c r="AS28" s="57"/>
      <c r="AT28" s="2"/>
    </row>
    <row r="29" spans="1:4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7" t="s">
        <v>20</v>
      </c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71">
        <v>1000</v>
      </c>
      <c r="AH29" s="71"/>
      <c r="AI29" s="71"/>
      <c r="AJ29" s="71"/>
      <c r="AK29" s="71"/>
      <c r="AL29" s="7"/>
      <c r="AM29" s="52"/>
      <c r="AN29" s="53"/>
      <c r="AO29" s="54"/>
      <c r="AP29" s="72" t="str">
        <f>IF($AM29&lt;&gt;"○","",IF($H$10="所属なし"," 選択不可",IF(OR($H$10="",$H$10="　"),"クラブ名未入力",IF(OR($AM27="○",$AM28="○"),IF($AM29="○",$AG29,""),"単独選択不可"))))</f>
        <v/>
      </c>
      <c r="AQ29" s="73"/>
      <c r="AR29" s="73"/>
      <c r="AS29" s="74"/>
      <c r="AT29" s="2"/>
    </row>
    <row r="30" spans="1:4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 t="s">
        <v>50</v>
      </c>
      <c r="AG30" s="71">
        <v>6000</v>
      </c>
      <c r="AH30" s="71"/>
      <c r="AI30" s="71"/>
      <c r="AJ30" s="71"/>
      <c r="AK30" s="71"/>
      <c r="AL30" s="7"/>
      <c r="AM30" s="52"/>
      <c r="AN30" s="53"/>
      <c r="AO30" s="54"/>
      <c r="AP30" s="72" t="str">
        <f>IF($AM30&lt;&gt;"○","",IF(OR($Q$9="",$W$9="",$AA$9=""),"生年月日未入力",IF(DATE($Q$9,$W$9,$AA$9)&lt;DATE(2011,4,2),$AG30,"　選択不可")))</f>
        <v/>
      </c>
      <c r="AQ30" s="73"/>
      <c r="AR30" s="73"/>
      <c r="AS30" s="74"/>
      <c r="AT30" s="2"/>
    </row>
    <row r="31" spans="1:4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 t="s">
        <v>51</v>
      </c>
      <c r="AG31" s="71">
        <v>3000</v>
      </c>
      <c r="AH31" s="71"/>
      <c r="AI31" s="71"/>
      <c r="AJ31" s="71"/>
      <c r="AK31" s="71"/>
      <c r="AL31" s="7"/>
      <c r="AM31" s="52"/>
      <c r="AN31" s="53"/>
      <c r="AO31" s="54"/>
      <c r="AP31" s="72" t="str">
        <f>IF($AM31&lt;&gt;"○","",IF(OR($Q$9="",$W$9="",$AA$9=""),"生年月日未入力",IF(DATE($Q$9,$W$9,$AA$9)&gt;=DATE(2011,4,2),$AG31,"　選択不可")))</f>
        <v/>
      </c>
      <c r="AQ31" s="73"/>
      <c r="AR31" s="73"/>
      <c r="AS31" s="74"/>
      <c r="AT31" s="2"/>
    </row>
    <row r="32" spans="1:4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7"/>
      <c r="AH32" s="7"/>
      <c r="AI32" s="7"/>
      <c r="AJ32" s="7"/>
      <c r="AK32" s="7"/>
      <c r="AL32" s="7"/>
      <c r="AM32" s="36"/>
      <c r="AN32" s="36"/>
      <c r="AO32" s="36"/>
      <c r="AP32" s="8"/>
      <c r="AQ32" s="8"/>
      <c r="AR32" s="8"/>
      <c r="AS32" s="8"/>
      <c r="AT32" s="2"/>
    </row>
    <row r="33" spans="1:46" ht="15" customHeight="1" x14ac:dyDescent="0.15">
      <c r="A33" s="2"/>
      <c r="B33" s="67" t="s">
        <v>27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36"/>
      <c r="AN33" s="36"/>
      <c r="AO33" s="36"/>
      <c r="AP33" s="2"/>
      <c r="AQ33" s="2"/>
      <c r="AR33" s="2"/>
      <c r="AS33" s="2"/>
      <c r="AT33" s="2"/>
    </row>
    <row r="34" spans="1:46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47" t="s">
        <v>21</v>
      </c>
      <c r="K34" s="47"/>
      <c r="L34" s="47"/>
      <c r="M34" s="47"/>
      <c r="N34" s="47"/>
      <c r="O34" s="2"/>
      <c r="P34" s="52"/>
      <c r="Q34" s="53"/>
      <c r="R34" s="54"/>
      <c r="S34" s="2"/>
      <c r="T34" s="2"/>
      <c r="U34" s="2"/>
      <c r="V34" s="47" t="s">
        <v>22</v>
      </c>
      <c r="W34" s="47"/>
      <c r="X34" s="47"/>
      <c r="Y34" s="47"/>
      <c r="Z34" s="47"/>
      <c r="AA34" s="2"/>
      <c r="AB34" s="52"/>
      <c r="AC34" s="53"/>
      <c r="AD34" s="54"/>
      <c r="AE34" s="2"/>
      <c r="AF34" s="68" t="str">
        <f>IF(AND($P$34="",$AB$34=""),"",IF(AND($P$34="○",$AB$34="○"),"どちらか一方をお選びください。",""))</f>
        <v/>
      </c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2"/>
    </row>
    <row r="35" spans="1:46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1"/>
      <c r="K35" s="21"/>
      <c r="L35" s="21"/>
      <c r="M35" s="21"/>
      <c r="N35" s="21"/>
      <c r="O35" s="2"/>
      <c r="P35" s="2"/>
      <c r="Q35" s="2"/>
      <c r="R35" s="2"/>
      <c r="S35" s="2"/>
      <c r="T35" s="2"/>
      <c r="U35" s="2"/>
      <c r="V35" s="21"/>
      <c r="W35" s="21"/>
      <c r="X35" s="21"/>
      <c r="Y35" s="21"/>
      <c r="Z35" s="21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36"/>
      <c r="AN35" s="36"/>
      <c r="AO35" s="36"/>
      <c r="AP35" s="2"/>
      <c r="AQ35" s="2"/>
      <c r="AR35" s="2"/>
      <c r="AS35" s="2"/>
      <c r="AT35" s="2"/>
    </row>
    <row r="36" spans="1:46" ht="15" customHeight="1" x14ac:dyDescent="0.15">
      <c r="A36" s="2"/>
      <c r="B36" s="67" t="s">
        <v>38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47" t="s">
        <v>32</v>
      </c>
      <c r="S36" s="47"/>
      <c r="T36" s="47"/>
      <c r="U36" s="52"/>
      <c r="V36" s="53"/>
      <c r="W36" s="54"/>
      <c r="X36" s="47" t="s">
        <v>33</v>
      </c>
      <c r="Y36" s="47"/>
      <c r="Z36" s="47"/>
      <c r="AA36" s="52"/>
      <c r="AB36" s="53"/>
      <c r="AC36" s="54"/>
      <c r="AD36" s="47" t="s">
        <v>34</v>
      </c>
      <c r="AE36" s="47"/>
      <c r="AF36" s="47"/>
      <c r="AG36" s="52"/>
      <c r="AH36" s="53"/>
      <c r="AI36" s="54"/>
      <c r="AJ36" s="47" t="s">
        <v>35</v>
      </c>
      <c r="AK36" s="47"/>
      <c r="AL36" s="48"/>
      <c r="AM36" s="52"/>
      <c r="AN36" s="53"/>
      <c r="AO36" s="54"/>
      <c r="AP36" s="2"/>
      <c r="AQ36" s="2"/>
      <c r="AR36" s="2"/>
      <c r="AS36" s="2"/>
      <c r="AT36" s="2"/>
    </row>
    <row r="37" spans="1:46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69" t="s">
        <v>54</v>
      </c>
      <c r="S37" s="69"/>
      <c r="T37" s="69"/>
      <c r="U37" s="69"/>
      <c r="V37" s="69"/>
      <c r="W37" s="69"/>
      <c r="X37" s="69"/>
      <c r="Y37" s="29"/>
      <c r="Z37" s="68" t="str">
        <f>IF(AND($U$36="",$AA$36="",$AG$36="",$AM$36=""),"",IF(COUNTIF($U$36,"○")+COUNTIF($AA$36,"○")+COUNTIF($AG$36,"○")+COUNTIF($AM$36,"○")&lt;&gt;1,"いずれか１つをお選びください。",""))</f>
        <v/>
      </c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2"/>
      <c r="AM37" s="36"/>
      <c r="AN37" s="36"/>
      <c r="AO37" s="36"/>
      <c r="AP37" s="2"/>
      <c r="AQ37" s="2"/>
      <c r="AR37" s="2"/>
      <c r="AS37" s="2"/>
      <c r="AT37" s="2"/>
    </row>
    <row r="38" spans="1:46" ht="15" customHeight="1" x14ac:dyDescent="0.15">
      <c r="A38" s="2"/>
      <c r="B38" s="67" t="s">
        <v>43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2"/>
    </row>
    <row r="39" spans="1:46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36"/>
      <c r="AN39" s="36"/>
      <c r="AO39" s="36"/>
      <c r="AP39" s="2"/>
      <c r="AQ39" s="2"/>
      <c r="AR39" s="2"/>
      <c r="AS39" s="2"/>
      <c r="AT39" s="2"/>
    </row>
    <row r="40" spans="1:46" ht="15" customHeight="1" x14ac:dyDescent="0.15">
      <c r="A40" s="2"/>
      <c r="B40" s="2"/>
      <c r="C40" s="66" t="s">
        <v>85</v>
      </c>
      <c r="D40" s="66"/>
      <c r="E40" s="66"/>
      <c r="F40" s="66"/>
      <c r="G40" s="66"/>
      <c r="H40" s="6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36"/>
      <c r="AN40" s="36"/>
      <c r="AO40" s="36"/>
      <c r="AP40" s="2"/>
      <c r="AQ40" s="2"/>
      <c r="AR40" s="2"/>
      <c r="AS40" s="2"/>
      <c r="AT40" s="2"/>
    </row>
    <row r="41" spans="1:46" ht="15" customHeight="1" x14ac:dyDescent="0.15">
      <c r="A41" s="2"/>
      <c r="B41" s="2"/>
      <c r="C41" s="2"/>
      <c r="D41" s="2"/>
      <c r="E41" s="13" t="s">
        <v>48</v>
      </c>
      <c r="F41" s="59" t="s">
        <v>55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60" t="s">
        <v>37</v>
      </c>
      <c r="X41" s="60"/>
      <c r="Y41" s="60"/>
      <c r="Z41" s="60"/>
      <c r="AA41" s="61">
        <v>2000</v>
      </c>
      <c r="AB41" s="61"/>
      <c r="AC41" s="61"/>
      <c r="AD41" s="61"/>
      <c r="AE41" s="61"/>
      <c r="AF41" s="14"/>
      <c r="AG41" s="16" t="s">
        <v>40</v>
      </c>
      <c r="AH41" s="52"/>
      <c r="AI41" s="53"/>
      <c r="AJ41" s="54"/>
      <c r="AK41" s="15"/>
      <c r="AL41" s="17" t="s">
        <v>39</v>
      </c>
      <c r="AM41" s="52"/>
      <c r="AN41" s="53"/>
      <c r="AO41" s="54"/>
      <c r="AP41" s="55" t="str">
        <f>IF(AND($AH41&lt;&gt;"○",$AM41&lt;&gt;"○"),"",IF(OR(AND($P$34="",$AB$34=""),AND($U$36="",$AA$36="",$AG$36="",$AM$36=""))," 必須未入力",IF(AND($AH41="○",$AM41="○"),IF(DATE($Q$9,$W$9,$AA$9)&gt;=DATE(2010,4,2),"　選択不可",$AA41*2),IF(OR(AH41="○",AM41="○"),IF(DATE($Q$9,$W$9,$AA$9)&gt;DATE(2010,4,2),"　選択不可",$AA41)))))</f>
        <v/>
      </c>
      <c r="AQ41" s="56"/>
      <c r="AR41" s="56"/>
      <c r="AS41" s="57"/>
      <c r="AT41" s="2"/>
    </row>
    <row r="42" spans="1:46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47" t="s">
        <v>19</v>
      </c>
      <c r="X42" s="47"/>
      <c r="Y42" s="47"/>
      <c r="Z42" s="47"/>
      <c r="AA42" s="62">
        <v>1000</v>
      </c>
      <c r="AB42" s="62"/>
      <c r="AC42" s="62"/>
      <c r="AD42" s="62"/>
      <c r="AE42" s="62"/>
      <c r="AF42" s="30"/>
      <c r="AG42" s="17" t="s">
        <v>40</v>
      </c>
      <c r="AH42" s="52"/>
      <c r="AI42" s="53"/>
      <c r="AJ42" s="54"/>
      <c r="AK42" s="15"/>
      <c r="AL42" s="17" t="s">
        <v>39</v>
      </c>
      <c r="AM42" s="52"/>
      <c r="AN42" s="53"/>
      <c r="AO42" s="54"/>
      <c r="AP42" s="55" t="str">
        <f>IF(AND($AH42&lt;&gt;"○",$AM42&lt;&gt;"○"),"",IF(OR(AND($P$34="",$AB$34=""),AND($U$36="",$AA$36="",$AG$36="",$AM$36=""))," 必須未入力",IF(AND($AH42="○",$AM42="○"),IF(DATE($Q$9,$W$9,$AA$9)&lt;DATE(2010,4,2),"　選択不可",$AA42*2),IF(OR(AH42="○",AM42="○"),IF(DATE($Q$9,$W$9,$AA$9)&lt;DATE(2010,4,2),"　選択不可",$AA42)))))</f>
        <v/>
      </c>
      <c r="AQ42" s="56"/>
      <c r="AR42" s="56"/>
      <c r="AS42" s="57"/>
      <c r="AT42" s="2"/>
    </row>
    <row r="43" spans="1:46" ht="15" customHeight="1" x14ac:dyDescent="0.15">
      <c r="A43" s="2"/>
      <c r="B43" s="2"/>
      <c r="C43" s="2"/>
      <c r="D43" s="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2"/>
      <c r="AH43" s="2"/>
      <c r="AI43" s="36" t="str">
        <f>IF(AND($AH$41="",$AM$41="",$AH$42="",$AM$42="",$AM$44="",$AM$45=""),"",IF(AND(OR(AH41="○",AM41="○",AH42="○",AM42="○"),OR($AM$44="○",$AM$45="○")),"どちらか一方 ↕ をお選びください。",""))</f>
        <v/>
      </c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2"/>
    </row>
    <row r="44" spans="1:46" ht="15" customHeight="1" x14ac:dyDescent="0.15">
      <c r="A44" s="2"/>
      <c r="B44" s="2"/>
      <c r="C44" s="2"/>
      <c r="D44" s="2"/>
      <c r="E44" s="2" t="s">
        <v>23</v>
      </c>
      <c r="F44" s="59" t="s">
        <v>59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2"/>
      <c r="Z44" s="60" t="s">
        <v>62</v>
      </c>
      <c r="AA44" s="60"/>
      <c r="AB44" s="60"/>
      <c r="AC44" s="60"/>
      <c r="AD44" s="60"/>
      <c r="AE44" s="60"/>
      <c r="AF44" s="60"/>
      <c r="AG44" s="51">
        <v>8000</v>
      </c>
      <c r="AH44" s="51"/>
      <c r="AI44" s="51"/>
      <c r="AJ44" s="51"/>
      <c r="AK44" s="51"/>
      <c r="AL44" s="8"/>
      <c r="AM44" s="52"/>
      <c r="AN44" s="53"/>
      <c r="AO44" s="54"/>
      <c r="AP44" s="55" t="str">
        <f>IF($AM44="","",IF(OR(AND($P$34="",$AB$34=""),AND($U$36="",$AA$36="",$AG$36="",$AM$36=""))," 必須未入力",IF(OR($AB$34="○",OR($AA$36="○",$AG$36="○",$AM$36="○")),"　選択不可",$AG44)))</f>
        <v/>
      </c>
      <c r="AQ44" s="56"/>
      <c r="AR44" s="56"/>
      <c r="AS44" s="57"/>
      <c r="AT44" s="2"/>
    </row>
    <row r="45" spans="1:46" ht="15" customHeight="1" x14ac:dyDescent="0.15">
      <c r="A45" s="2"/>
      <c r="B45" s="2"/>
      <c r="C45" s="2"/>
      <c r="D45" s="2"/>
      <c r="E45" s="2"/>
      <c r="F45" s="2"/>
      <c r="H45" s="2"/>
      <c r="I45" s="2"/>
      <c r="J45" s="64" t="s">
        <v>64</v>
      </c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2"/>
      <c r="X45" s="36" t="s">
        <v>63</v>
      </c>
      <c r="Y45" s="36"/>
      <c r="Z45" s="36"/>
      <c r="AA45" s="36"/>
      <c r="AB45" s="36"/>
      <c r="AC45" s="36"/>
      <c r="AD45" s="36"/>
      <c r="AE45" s="36"/>
      <c r="AF45" s="36"/>
      <c r="AG45" s="58">
        <v>6000</v>
      </c>
      <c r="AH45" s="58"/>
      <c r="AI45" s="58"/>
      <c r="AJ45" s="58"/>
      <c r="AK45" s="58"/>
      <c r="AL45" s="8"/>
      <c r="AM45" s="52"/>
      <c r="AN45" s="53"/>
      <c r="AO45" s="54"/>
      <c r="AP45" s="55" t="str">
        <f>IF($AM45="","",IF(OR(AND($P$34="",$AB$34=""),AND($U$36="",$AA$36="",$AG$36="",$AM$36=""))," 必須未入力",IF(OR($P$34="○",OR($AA$36="○",$AG$36="○",$AM$36="○")),"　選択不可",$AG45)))</f>
        <v/>
      </c>
      <c r="AQ45" s="56"/>
      <c r="AR45" s="56"/>
      <c r="AS45" s="57"/>
      <c r="AT45" s="2"/>
    </row>
    <row r="46" spans="1:46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36"/>
      <c r="AN46" s="36"/>
      <c r="AO46" s="36"/>
      <c r="AP46" s="2"/>
      <c r="AQ46" s="2"/>
      <c r="AR46" s="2"/>
      <c r="AS46" s="2"/>
      <c r="AT46" s="2"/>
    </row>
    <row r="47" spans="1:46" ht="15" customHeight="1" x14ac:dyDescent="0.15">
      <c r="A47" s="2"/>
      <c r="B47" s="2"/>
      <c r="C47" s="2"/>
      <c r="D47" s="2"/>
      <c r="E47" s="13" t="s">
        <v>24</v>
      </c>
      <c r="F47" s="121" t="s">
        <v>87</v>
      </c>
      <c r="G47" s="121"/>
      <c r="H47" s="121"/>
      <c r="I47" s="121"/>
      <c r="J47" s="121"/>
      <c r="K47" s="121"/>
      <c r="L47" s="121"/>
      <c r="M47" s="121"/>
      <c r="N47" s="13"/>
      <c r="O47" s="13"/>
      <c r="P47" s="13"/>
      <c r="Q47" s="13"/>
      <c r="R47" s="13"/>
      <c r="S47" s="13"/>
      <c r="T47" s="122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23" t="s">
        <v>88</v>
      </c>
      <c r="AJ47" s="123"/>
      <c r="AK47" s="123"/>
      <c r="AL47" s="2"/>
      <c r="AM47" s="52"/>
      <c r="AN47" s="53"/>
      <c r="AO47" s="54"/>
      <c r="AP47" s="55" t="str">
        <f>IF($AM47="○", 0,"")</f>
        <v/>
      </c>
      <c r="AQ47" s="56"/>
      <c r="AR47" s="56"/>
      <c r="AS47" s="57"/>
      <c r="AT47" s="2"/>
    </row>
    <row r="48" spans="1:46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36"/>
      <c r="AN48" s="36"/>
      <c r="AO48" s="36"/>
      <c r="AP48" s="2"/>
      <c r="AQ48" s="2"/>
      <c r="AR48" s="2"/>
      <c r="AS48" s="2"/>
      <c r="AT48" s="2"/>
    </row>
    <row r="49" spans="1:52" ht="15" customHeight="1" x14ac:dyDescent="0.15">
      <c r="A49" s="2"/>
      <c r="B49" s="2"/>
      <c r="C49" s="66" t="s">
        <v>86</v>
      </c>
      <c r="D49" s="66"/>
      <c r="E49" s="66"/>
      <c r="F49" s="66"/>
      <c r="G49" s="66"/>
      <c r="H49" s="6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36"/>
      <c r="AN49" s="36"/>
      <c r="AO49" s="36"/>
      <c r="AP49" s="2"/>
      <c r="AQ49" s="2"/>
      <c r="AR49" s="2"/>
      <c r="AS49" s="2"/>
      <c r="AT49" s="2"/>
    </row>
    <row r="50" spans="1:52" ht="15" customHeight="1" x14ac:dyDescent="0.15">
      <c r="A50" s="2"/>
      <c r="B50" s="2"/>
      <c r="C50" s="2"/>
      <c r="D50" s="2"/>
      <c r="E50" s="13" t="s">
        <v>48</v>
      </c>
      <c r="F50" s="59" t="s">
        <v>47</v>
      </c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 t="s">
        <v>8</v>
      </c>
      <c r="AC50" s="60"/>
      <c r="AD50" s="60"/>
      <c r="AE50" s="60"/>
      <c r="AF50" s="60"/>
      <c r="AG50" s="65">
        <v>2000</v>
      </c>
      <c r="AH50" s="65"/>
      <c r="AI50" s="65"/>
      <c r="AJ50" s="65"/>
      <c r="AK50" s="65"/>
      <c r="AL50" s="8"/>
      <c r="AM50" s="52"/>
      <c r="AN50" s="53"/>
      <c r="AO50" s="54"/>
      <c r="AP50" s="55" t="str">
        <f>IF($AM50&lt;&gt;"○","",IF(OR(AND($P$34="",$AB$34=""),AND($U$36="",$AA$36="",$AG$36="",$AM$36=""),$S$51="")," 必須未入力",IF(OR($Q$9="",$W$9="",$AA$9=""),"生年月日未入力",$AG50)))</f>
        <v/>
      </c>
      <c r="AQ50" s="56"/>
      <c r="AR50" s="56"/>
      <c r="AS50" s="57"/>
      <c r="AT50" s="2"/>
    </row>
    <row r="51" spans="1:52" ht="15" customHeight="1" x14ac:dyDescent="0.15">
      <c r="A51" s="2"/>
      <c r="B51" s="2"/>
      <c r="C51" s="2"/>
      <c r="D51" s="2"/>
      <c r="E51" s="11"/>
      <c r="F51" s="11"/>
      <c r="G51" s="11"/>
      <c r="H51" s="11"/>
      <c r="I51" s="11"/>
      <c r="J51" s="47" t="s">
        <v>56</v>
      </c>
      <c r="K51" s="47"/>
      <c r="L51" s="47"/>
      <c r="M51" s="47"/>
      <c r="N51" s="47"/>
      <c r="O51" s="47"/>
      <c r="P51" s="47"/>
      <c r="Q51" s="47"/>
      <c r="R51" s="48"/>
      <c r="S51" s="52"/>
      <c r="T51" s="53"/>
      <c r="U51" s="54"/>
      <c r="V51" s="12" t="s">
        <v>9</v>
      </c>
      <c r="W51" s="11"/>
      <c r="X51" s="63" t="s">
        <v>57</v>
      </c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31"/>
      <c r="AO51" s="11"/>
      <c r="AP51" s="11"/>
      <c r="AQ51" s="2"/>
      <c r="AR51" s="2"/>
      <c r="AS51" s="2"/>
      <c r="AT51" s="2"/>
    </row>
    <row r="52" spans="1:52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64" t="s">
        <v>58</v>
      </c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31"/>
      <c r="AF52" s="31"/>
      <c r="AG52" s="31"/>
      <c r="AH52" s="31"/>
      <c r="AI52" s="36" t="str">
        <f>IF(AND($AM$50="",OR($AM$54="",$AM$55="")),"",IF(AND($AM$50="○",OR($AM$54="○",$AM$55="○")),"どちらか一方 ↕ をお選びください。",""))</f>
        <v/>
      </c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2"/>
    </row>
    <row r="53" spans="1:52" ht="15" customHeight="1" x14ac:dyDescent="0.15">
      <c r="A53" s="2"/>
      <c r="B53" s="2"/>
      <c r="C53" s="2"/>
      <c r="D53" s="2"/>
      <c r="E53" s="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2"/>
    </row>
    <row r="54" spans="1:52" ht="15" customHeight="1" x14ac:dyDescent="0.15">
      <c r="A54" s="2"/>
      <c r="B54" s="2"/>
      <c r="C54" s="2"/>
      <c r="D54" s="2"/>
      <c r="E54" s="13" t="s">
        <v>23</v>
      </c>
      <c r="F54" s="59" t="s">
        <v>60</v>
      </c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13"/>
      <c r="AC54" s="60" t="s">
        <v>31</v>
      </c>
      <c r="AD54" s="60"/>
      <c r="AE54" s="60"/>
      <c r="AF54" s="60"/>
      <c r="AG54" s="61">
        <v>2000</v>
      </c>
      <c r="AH54" s="61"/>
      <c r="AI54" s="61"/>
      <c r="AJ54" s="61"/>
      <c r="AK54" s="61"/>
      <c r="AL54" s="8"/>
      <c r="AM54" s="52"/>
      <c r="AN54" s="53"/>
      <c r="AO54" s="54"/>
      <c r="AP54" s="55" t="str">
        <f>IF($AM54&lt;&gt;"○","",IF(OR(AND($P$34="",$AB$34=""),AND($U$36="",$AA$36="",$AG$36="",$AM$36=""))," 必須未入力",IF(OR($Q$9="",$W$9="",$AA$9=""),"生年月日未入力",IF(DATE($Q$9,$W$9,$AA$9)&gt;=DATE(2010,4,2),"　選択不可",$AG54))))</f>
        <v/>
      </c>
      <c r="AQ54" s="56"/>
      <c r="AR54" s="56"/>
      <c r="AS54" s="57"/>
      <c r="AT54" s="2"/>
    </row>
    <row r="55" spans="1:52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47" t="s">
        <v>19</v>
      </c>
      <c r="AD55" s="47"/>
      <c r="AE55" s="47"/>
      <c r="AF55" s="47"/>
      <c r="AG55" s="62">
        <v>1000</v>
      </c>
      <c r="AH55" s="62"/>
      <c r="AI55" s="62"/>
      <c r="AJ55" s="62"/>
      <c r="AK55" s="62"/>
      <c r="AL55" s="8"/>
      <c r="AM55" s="52"/>
      <c r="AN55" s="53"/>
      <c r="AO55" s="54"/>
      <c r="AP55" s="55" t="str">
        <f>IF($AM55&lt;&gt;"○","",IF(OR(AND($P$34="",$AB$34=""),AND($U$36="",$AA$36="",$AG$36="",$AM$36=""))," 必須未入力",IF(OR($Q$9="",$W$9="",$AA$9=""),"生年月日未入力",IF(DATE($Q$9,$W$9,$AA$9)&lt;DATE(2010,4,2),"　選択不可",$AG55))))</f>
        <v/>
      </c>
      <c r="AQ55" s="56"/>
      <c r="AR55" s="56"/>
      <c r="AS55" s="57"/>
      <c r="AT55" s="2"/>
    </row>
    <row r="56" spans="1:52" ht="15" customHeight="1" x14ac:dyDescent="0.15">
      <c r="A56" s="2"/>
      <c r="B56" s="2"/>
      <c r="C56" s="2"/>
      <c r="D56" s="2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25"/>
      <c r="AD56" s="25"/>
      <c r="AE56" s="25"/>
      <c r="AF56" s="25"/>
      <c r="AG56" s="23"/>
      <c r="AH56" s="23"/>
      <c r="AI56" s="36" t="str">
        <f>IF(AND($AH$41="",$AM$41="",$AH$42="",$AM$42="",$AM$44="",$AM$45=""),"",IF(AND(OR(AH54="○",AM54="○",AH55="○",AM55="○"),OR($AM$44="○",$AM$45="○")),"どちらか一方 ↕ をお選びください。",""))</f>
        <v/>
      </c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2"/>
    </row>
    <row r="57" spans="1:52" ht="15" customHeight="1" x14ac:dyDescent="0.15">
      <c r="A57" s="2"/>
      <c r="B57" s="2"/>
      <c r="C57" s="2"/>
      <c r="D57" s="2"/>
      <c r="E57" s="2" t="s">
        <v>24</v>
      </c>
      <c r="F57" s="59" t="s">
        <v>61</v>
      </c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2"/>
      <c r="X57" s="36" t="s">
        <v>63</v>
      </c>
      <c r="Y57" s="36"/>
      <c r="Z57" s="36"/>
      <c r="AA57" s="36"/>
      <c r="AB57" s="36"/>
      <c r="AC57" s="36"/>
      <c r="AD57" s="36"/>
      <c r="AE57" s="36"/>
      <c r="AF57" s="36"/>
      <c r="AG57" s="61">
        <v>3000</v>
      </c>
      <c r="AH57" s="61"/>
      <c r="AI57" s="61"/>
      <c r="AJ57" s="61"/>
      <c r="AK57" s="61"/>
      <c r="AL57" s="8"/>
      <c r="AM57" s="52"/>
      <c r="AN57" s="53"/>
      <c r="AO57" s="54"/>
      <c r="AP57" s="55" t="str">
        <f>IF($AM57="","",IF(OR(AND($P$34="",$AB$34=""),AND($U$36="",$AA$36="",$AG$36="",$AM$36=""))," 必須未入力",IF(OR($P$34="○",OR($AA$36="○",$AG$36="○",$AM$36="○")),"　選択不可",$AG57)))</f>
        <v/>
      </c>
      <c r="AQ57" s="56"/>
      <c r="AR57" s="56"/>
      <c r="AS57" s="57"/>
      <c r="AT57" s="2"/>
    </row>
    <row r="58" spans="1:52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64" t="s">
        <v>64</v>
      </c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2"/>
      <c r="W58" s="2"/>
      <c r="X58" s="2"/>
      <c r="Y58" s="2"/>
      <c r="Z58" s="2"/>
      <c r="AA58" s="2"/>
      <c r="AB58" s="22"/>
      <c r="AC58" s="22"/>
      <c r="AD58" s="22"/>
      <c r="AE58" s="22"/>
      <c r="AF58" s="22"/>
      <c r="AG58" s="28"/>
      <c r="AH58" s="28"/>
      <c r="AI58" s="28"/>
      <c r="AJ58" s="28"/>
      <c r="AK58" s="28"/>
      <c r="AL58" s="8"/>
      <c r="AM58" s="8"/>
      <c r="AN58" s="8"/>
      <c r="AO58" s="8"/>
      <c r="AP58" s="33"/>
      <c r="AQ58" s="33"/>
      <c r="AR58" s="33"/>
      <c r="AS58" s="33"/>
      <c r="AT58" s="2"/>
    </row>
    <row r="59" spans="1:52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49" t="s">
        <v>10</v>
      </c>
      <c r="AI59" s="49"/>
      <c r="AJ59" s="49"/>
      <c r="AK59" s="49"/>
      <c r="AL59" s="49"/>
      <c r="AM59" s="49"/>
      <c r="AN59" s="49"/>
      <c r="AO59" s="49"/>
      <c r="AP59" s="50" t="str">
        <f>IF(SUM(AP21:AS23,AP27:AS29,AP41:AS42,AP50:AS50,AP54:AS55,AP57:AS57)=0,"",SUM(AP21:AS22,AP27:AS28,AP41:AS42,AP44:AS45,AP50:AS50,AP54:AS55,AP57:AS57)-(SUM(AP23:AS23)+SUM(AP29:AS29)+SUM(AP24:AS25,AP30:AS31)))</f>
        <v/>
      </c>
      <c r="AQ59" s="50"/>
      <c r="AR59" s="50"/>
      <c r="AS59" s="50"/>
      <c r="AT59" s="2"/>
    </row>
    <row r="60" spans="1:52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2"/>
      <c r="AI60" s="22"/>
      <c r="AJ60" s="22"/>
      <c r="AK60" s="22"/>
      <c r="AL60" s="22"/>
      <c r="AM60" s="22"/>
      <c r="AN60" s="22"/>
      <c r="AO60" s="22"/>
      <c r="AP60" s="10"/>
      <c r="AQ60" s="10"/>
      <c r="AR60" s="10"/>
      <c r="AS60" s="10"/>
      <c r="AT60" s="2"/>
    </row>
    <row r="61" spans="1:52" ht="15" customHeight="1" x14ac:dyDescent="0.15">
      <c r="A61" s="2"/>
      <c r="B61" s="36" t="s">
        <v>79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2"/>
      <c r="AS61" s="2"/>
      <c r="AT61" s="22"/>
      <c r="AU61" s="22"/>
      <c r="AV61" s="10"/>
      <c r="AW61" s="10"/>
      <c r="AX61" s="10"/>
      <c r="AY61" s="10"/>
      <c r="AZ61" s="2"/>
    </row>
    <row r="62" spans="1:52" ht="15" customHeight="1" x14ac:dyDescent="0.15">
      <c r="A62" s="2"/>
      <c r="B62" s="2"/>
      <c r="C62" s="2"/>
      <c r="D62" s="2"/>
      <c r="E62" s="36" t="s">
        <v>80</v>
      </c>
      <c r="F62" s="36"/>
      <c r="G62" s="36"/>
      <c r="H62" s="36"/>
      <c r="I62" s="36"/>
      <c r="J62" s="52"/>
      <c r="K62" s="53"/>
      <c r="L62" s="54"/>
      <c r="M62" s="46" t="s">
        <v>0</v>
      </c>
      <c r="N62" s="47"/>
      <c r="O62" s="48"/>
      <c r="P62" s="52"/>
      <c r="Q62" s="53"/>
      <c r="R62" s="54"/>
      <c r="S62" s="27" t="s">
        <v>25</v>
      </c>
      <c r="T62" s="27"/>
      <c r="U62" s="47" t="s">
        <v>1</v>
      </c>
      <c r="V62" s="47"/>
      <c r="W62" s="47"/>
      <c r="X62" s="47"/>
      <c r="Y62" s="47"/>
      <c r="Z62" s="52"/>
      <c r="AA62" s="53"/>
      <c r="AB62" s="54"/>
      <c r="AC62" s="35" t="s">
        <v>25</v>
      </c>
      <c r="AD62" s="27"/>
      <c r="AE62" s="47" t="s">
        <v>81</v>
      </c>
      <c r="AF62" s="47"/>
      <c r="AG62" s="47"/>
      <c r="AH62" s="47"/>
      <c r="AI62" s="47"/>
      <c r="AJ62" s="47"/>
      <c r="AK62" s="47"/>
      <c r="AL62" s="47"/>
      <c r="AM62" s="47"/>
      <c r="AN62" s="118"/>
      <c r="AO62" s="119"/>
      <c r="AP62" s="119"/>
      <c r="AQ62" s="120"/>
      <c r="AR62" s="2"/>
      <c r="AS62" s="2"/>
      <c r="AT62" s="2"/>
    </row>
    <row r="63" spans="1:52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0"/>
    </row>
    <row r="64" spans="1:52" ht="15" customHeight="1" x14ac:dyDescent="0.15">
      <c r="A64" s="2"/>
      <c r="B64" s="36" t="s">
        <v>26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2"/>
      <c r="AS64" s="2"/>
      <c r="AT64" s="2"/>
    </row>
    <row r="65" spans="1:46" ht="15" customHeight="1" x14ac:dyDescent="0.15">
      <c r="A65" s="2"/>
      <c r="B65" s="2"/>
      <c r="C65" s="37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9"/>
      <c r="AS65" s="2"/>
      <c r="AT65" s="2"/>
    </row>
    <row r="66" spans="1:46" ht="15" customHeight="1" x14ac:dyDescent="0.15">
      <c r="A66" s="2"/>
      <c r="B66" s="2"/>
      <c r="C66" s="40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2"/>
      <c r="AS66" s="2"/>
      <c r="AT66" s="2"/>
    </row>
    <row r="67" spans="1:46" ht="15" customHeight="1" x14ac:dyDescent="0.15">
      <c r="A67" s="2"/>
      <c r="B67" s="2"/>
      <c r="C67" s="40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2"/>
      <c r="AS67" s="2"/>
      <c r="AT67" s="2"/>
    </row>
    <row r="68" spans="1:46" ht="15" customHeight="1" x14ac:dyDescent="0.15">
      <c r="A68" s="2"/>
      <c r="B68" s="2"/>
      <c r="C68" s="40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2"/>
      <c r="AS68" s="2"/>
      <c r="AT68" s="2"/>
    </row>
    <row r="69" spans="1:46" ht="15" customHeight="1" x14ac:dyDescent="0.15">
      <c r="A69" s="2"/>
      <c r="B69" s="2"/>
      <c r="C69" s="43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5"/>
      <c r="AS69" s="2"/>
      <c r="AT69" s="2"/>
    </row>
    <row r="70" spans="1:46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</row>
    <row r="71" spans="1:46" ht="15" customHeight="1" x14ac:dyDescent="0.15">
      <c r="A71" s="2"/>
      <c r="B71" s="2"/>
      <c r="C71" s="2"/>
      <c r="D71" s="2"/>
      <c r="E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10"/>
    </row>
    <row r="72" spans="1:46" ht="13.5" customHeight="1" x14ac:dyDescent="0.15">
      <c r="AT72" s="10"/>
    </row>
    <row r="73" spans="1:46" ht="13.5" customHeight="1" x14ac:dyDescent="0.15">
      <c r="AT73" s="2"/>
    </row>
    <row r="74" spans="1:46" ht="13.5" customHeight="1" x14ac:dyDescent="0.15">
      <c r="AT74" s="2"/>
    </row>
    <row r="75" spans="1:46" x14ac:dyDescent="0.15">
      <c r="AT75" s="2"/>
    </row>
    <row r="76" spans="1:46" x14ac:dyDescent="0.15">
      <c r="AT76" s="2"/>
    </row>
    <row r="77" spans="1:46" x14ac:dyDescent="0.15">
      <c r="AT77" s="2"/>
    </row>
    <row r="78" spans="1:46" x14ac:dyDescent="0.15">
      <c r="AT78" s="2"/>
    </row>
    <row r="79" spans="1:46" x14ac:dyDescent="0.15">
      <c r="AT79" s="2"/>
    </row>
    <row r="80" spans="1:46" x14ac:dyDescent="0.15">
      <c r="AT80" s="2"/>
    </row>
    <row r="81" spans="46:46" x14ac:dyDescent="0.15">
      <c r="AT81" s="2"/>
    </row>
  </sheetData>
  <sheetProtection selectLockedCells="1"/>
  <mergeCells count="177">
    <mergeCell ref="AM47:AO47"/>
    <mergeCell ref="AP47:AS47"/>
    <mergeCell ref="AI47:AK47"/>
    <mergeCell ref="F47:M47"/>
    <mergeCell ref="J58:U58"/>
    <mergeCell ref="AI56:AS56"/>
    <mergeCell ref="G27:AC27"/>
    <mergeCell ref="G21:AC21"/>
    <mergeCell ref="E62:I62"/>
    <mergeCell ref="J62:L62"/>
    <mergeCell ref="P62:R62"/>
    <mergeCell ref="U62:Y62"/>
    <mergeCell ref="Z62:AB62"/>
    <mergeCell ref="AE62:AM62"/>
    <mergeCell ref="AN62:AQ62"/>
    <mergeCell ref="AG57:AK57"/>
    <mergeCell ref="AM57:AO57"/>
    <mergeCell ref="AP57:AS57"/>
    <mergeCell ref="F44:X44"/>
    <mergeCell ref="F57:V57"/>
    <mergeCell ref="Z44:AF44"/>
    <mergeCell ref="X45:AF45"/>
    <mergeCell ref="J45:U45"/>
    <mergeCell ref="X57:AF57"/>
    <mergeCell ref="AM26:AO26"/>
    <mergeCell ref="AD27:AF27"/>
    <mergeCell ref="AG27:AK27"/>
    <mergeCell ref="AM27:AO27"/>
    <mergeCell ref="B6:F6"/>
    <mergeCell ref="H6:AR6"/>
    <mergeCell ref="B7:F8"/>
    <mergeCell ref="G7:G8"/>
    <mergeCell ref="H7:AR8"/>
    <mergeCell ref="AS7:AS8"/>
    <mergeCell ref="A1:AT1"/>
    <mergeCell ref="A2:AT2"/>
    <mergeCell ref="B5:AE5"/>
    <mergeCell ref="AG5:AJ5"/>
    <mergeCell ref="AL5:AM5"/>
    <mergeCell ref="AO5:AP5"/>
    <mergeCell ref="AQ5:AS5"/>
    <mergeCell ref="Y9:Z9"/>
    <mergeCell ref="AA9:AC9"/>
    <mergeCell ref="AD9:AE9"/>
    <mergeCell ref="AG9:AJ9"/>
    <mergeCell ref="AK9:AS9"/>
    <mergeCell ref="B10:F10"/>
    <mergeCell ref="H10:X10"/>
    <mergeCell ref="Y10:AS10"/>
    <mergeCell ref="B9:F9"/>
    <mergeCell ref="H9:J9"/>
    <mergeCell ref="L9:O9"/>
    <mergeCell ref="Q9:T9"/>
    <mergeCell ref="U9:V9"/>
    <mergeCell ref="W9:X9"/>
    <mergeCell ref="B13:F13"/>
    <mergeCell ref="H13:U13"/>
    <mergeCell ref="W13:Z13"/>
    <mergeCell ref="AB13:AR13"/>
    <mergeCell ref="B14:F14"/>
    <mergeCell ref="H14:Y14"/>
    <mergeCell ref="AB14:AS14"/>
    <mergeCell ref="B11:F12"/>
    <mergeCell ref="N11:AR12"/>
    <mergeCell ref="AS11:AS12"/>
    <mergeCell ref="H11:M12"/>
    <mergeCell ref="G11:G12"/>
    <mergeCell ref="C15:AR15"/>
    <mergeCell ref="B16:AS16"/>
    <mergeCell ref="C17:AS17"/>
    <mergeCell ref="C18:AS18"/>
    <mergeCell ref="AM20:AO20"/>
    <mergeCell ref="AD21:AF21"/>
    <mergeCell ref="AG21:AK21"/>
    <mergeCell ref="AM21:AO21"/>
    <mergeCell ref="AP21:AS21"/>
    <mergeCell ref="C19:AS19"/>
    <mergeCell ref="A21:F21"/>
    <mergeCell ref="AP27:AS27"/>
    <mergeCell ref="AG22:AK22"/>
    <mergeCell ref="AM22:AO22"/>
    <mergeCell ref="AP22:AS22"/>
    <mergeCell ref="U23:AF23"/>
    <mergeCell ref="AG23:AK23"/>
    <mergeCell ref="AM23:AO23"/>
    <mergeCell ref="AP23:AS23"/>
    <mergeCell ref="AG24:AK24"/>
    <mergeCell ref="AG25:AK25"/>
    <mergeCell ref="AM24:AO24"/>
    <mergeCell ref="AM25:AO25"/>
    <mergeCell ref="AP24:AS24"/>
    <mergeCell ref="AP25:AS25"/>
    <mergeCell ref="AM32:AO32"/>
    <mergeCell ref="B33:AL33"/>
    <mergeCell ref="AM33:AO33"/>
    <mergeCell ref="J34:N34"/>
    <mergeCell ref="P34:R34"/>
    <mergeCell ref="V34:Z34"/>
    <mergeCell ref="AB34:AD34"/>
    <mergeCell ref="AF34:AS34"/>
    <mergeCell ref="AG28:AK28"/>
    <mergeCell ref="AM28:AO28"/>
    <mergeCell ref="AP28:AS28"/>
    <mergeCell ref="U29:AF29"/>
    <mergeCell ref="AG29:AK29"/>
    <mergeCell ref="AM29:AO29"/>
    <mergeCell ref="AP29:AS29"/>
    <mergeCell ref="AG30:AK30"/>
    <mergeCell ref="AM30:AO30"/>
    <mergeCell ref="AP30:AS30"/>
    <mergeCell ref="AG31:AK31"/>
    <mergeCell ref="AM31:AO31"/>
    <mergeCell ref="AP31:AS31"/>
    <mergeCell ref="AM37:AO37"/>
    <mergeCell ref="B38:AS38"/>
    <mergeCell ref="AM46:AO46"/>
    <mergeCell ref="AM39:AO39"/>
    <mergeCell ref="AM40:AO40"/>
    <mergeCell ref="Z37:AK37"/>
    <mergeCell ref="R37:X37"/>
    <mergeCell ref="AM35:AO35"/>
    <mergeCell ref="B36:Q36"/>
    <mergeCell ref="R36:T36"/>
    <mergeCell ref="U36:W36"/>
    <mergeCell ref="X36:Z36"/>
    <mergeCell ref="AA36:AC36"/>
    <mergeCell ref="AD36:AF36"/>
    <mergeCell ref="AG36:AI36"/>
    <mergeCell ref="AJ36:AL36"/>
    <mergeCell ref="AM36:AO36"/>
    <mergeCell ref="C40:H40"/>
    <mergeCell ref="W42:Z42"/>
    <mergeCell ref="AA42:AE42"/>
    <mergeCell ref="AH42:AJ42"/>
    <mergeCell ref="AM42:AO42"/>
    <mergeCell ref="AI43:AS43"/>
    <mergeCell ref="AP42:AS42"/>
    <mergeCell ref="F41:V41"/>
    <mergeCell ref="W41:Z41"/>
    <mergeCell ref="AA41:AE41"/>
    <mergeCell ref="AH41:AJ41"/>
    <mergeCell ref="AM41:AO41"/>
    <mergeCell ref="AP41:AS41"/>
    <mergeCell ref="X51:AM51"/>
    <mergeCell ref="J52:AD52"/>
    <mergeCell ref="AI52:AS53"/>
    <mergeCell ref="AM48:AO48"/>
    <mergeCell ref="AM49:AO49"/>
    <mergeCell ref="F50:AA50"/>
    <mergeCell ref="AB50:AF50"/>
    <mergeCell ref="AG50:AK50"/>
    <mergeCell ref="AM50:AO50"/>
    <mergeCell ref="C49:H49"/>
    <mergeCell ref="B64:AQ64"/>
    <mergeCell ref="C65:AR69"/>
    <mergeCell ref="B61:AQ61"/>
    <mergeCell ref="M62:O62"/>
    <mergeCell ref="AH59:AO59"/>
    <mergeCell ref="AP59:AS59"/>
    <mergeCell ref="AG44:AK44"/>
    <mergeCell ref="AM44:AO44"/>
    <mergeCell ref="AP44:AS44"/>
    <mergeCell ref="AG45:AK45"/>
    <mergeCell ref="AM45:AO45"/>
    <mergeCell ref="AP45:AS45"/>
    <mergeCell ref="F54:AA54"/>
    <mergeCell ref="AC54:AF54"/>
    <mergeCell ref="AG54:AK54"/>
    <mergeCell ref="AM54:AO54"/>
    <mergeCell ref="AP54:AS54"/>
    <mergeCell ref="AC55:AF55"/>
    <mergeCell ref="AG55:AK55"/>
    <mergeCell ref="AM55:AO55"/>
    <mergeCell ref="AP55:AS55"/>
    <mergeCell ref="AP50:AS50"/>
    <mergeCell ref="J51:R51"/>
    <mergeCell ref="S51:U51"/>
  </mergeCells>
  <phoneticPr fontId="3"/>
  <conditionalFormatting sqref="Z37">
    <cfRule type="expression" dxfId="15" priority="30" stopIfTrue="1">
      <formula>$Z$37="いずれか１つをお選びください。"</formula>
    </cfRule>
  </conditionalFormatting>
  <conditionalFormatting sqref="AA9:AC9">
    <cfRule type="expression" dxfId="14" priority="26" stopIfTrue="1">
      <formula>AND(MOD($Q$9,4)=0,$W$9=2,$AA$9&gt;29)</formula>
    </cfRule>
    <cfRule type="expression" dxfId="13" priority="27" stopIfTrue="1">
      <formula>AND(MOD($Q$9,4)&lt;&gt;0,$W$9=2,$AA$9&gt;28)</formula>
    </cfRule>
    <cfRule type="expression" dxfId="12" priority="28" stopIfTrue="1">
      <formula>AND(OR($W$9=4,$W$9=6,$W$9=9,$W$9=11),$AA$9=31)</formula>
    </cfRule>
  </conditionalFormatting>
  <conditionalFormatting sqref="AF34:AS34">
    <cfRule type="expression" dxfId="11" priority="13" stopIfTrue="1">
      <formula>$AF$34="どちらか一方をお選びください。"</formula>
    </cfRule>
  </conditionalFormatting>
  <conditionalFormatting sqref="AG9:AJ9">
    <cfRule type="expression" dxfId="10" priority="24" stopIfTrue="1">
      <formula>$AG$9="記入日未入力"</formula>
    </cfRule>
  </conditionalFormatting>
  <conditionalFormatting sqref="AI43">
    <cfRule type="expression" dxfId="9" priority="31">
      <formula>$AI$43="どちらか一方 ↕ をお選びください。"</formula>
    </cfRule>
  </conditionalFormatting>
  <conditionalFormatting sqref="AI52">
    <cfRule type="expression" dxfId="8" priority="3">
      <formula>$AI$52="どちらか一方 ↕ をお選びください。"</formula>
    </cfRule>
  </conditionalFormatting>
  <conditionalFormatting sqref="AI56">
    <cfRule type="expression" dxfId="7" priority="2">
      <formula>$AI$56="どちらか一方 ↕ をお選びください。"</formula>
    </cfRule>
  </conditionalFormatting>
  <conditionalFormatting sqref="AP21:AS22">
    <cfRule type="expression" dxfId="6" priority="21" stopIfTrue="1">
      <formula>OR($AP21="生年月日未入力",$AP21="　選択不可")</formula>
    </cfRule>
  </conditionalFormatting>
  <conditionalFormatting sqref="AP23:AS25 AP29:AS31">
    <cfRule type="expression" dxfId="5" priority="22" stopIfTrue="1">
      <formula>OR($AP23=" 選択不可",$AP23="クラブ名未入力",$AP23="単独選択不可")</formula>
    </cfRule>
  </conditionalFormatting>
  <conditionalFormatting sqref="AP24:AS25">
    <cfRule type="expression" dxfId="4" priority="8" stopIfTrue="1">
      <formula>OR($AP24="生年月日未入力",$AP24="　選択不可")</formula>
    </cfRule>
  </conditionalFormatting>
  <conditionalFormatting sqref="AP27:AS28">
    <cfRule type="expression" dxfId="3" priority="19" stopIfTrue="1">
      <formula>OR($AP27="生年月日未入力",$AP27="　選択不可")</formula>
    </cfRule>
  </conditionalFormatting>
  <conditionalFormatting sqref="AP30:AS31">
    <cfRule type="expression" dxfId="2" priority="6" stopIfTrue="1">
      <formula>OR($AP30="生年月日未入力",$AP30="　選択不可")</formula>
    </cfRule>
  </conditionalFormatting>
  <conditionalFormatting sqref="AP41:AS42 AP50:AS50 AP54:AS55 AP57:AS58 AP44:AS45">
    <cfRule type="expression" dxfId="1" priority="17" stopIfTrue="1">
      <formula>OR($AP41=" 必須未入力",$AP41="生年月日未入力",$AP41="　選択不可")</formula>
    </cfRule>
  </conditionalFormatting>
  <dataValidations count="4">
    <dataValidation type="list" allowBlank="1" showInputMessage="1" showErrorMessage="1" sqref="S51:U51" xr:uid="{00000000-0002-0000-0000-000001000000}">
      <formula1>"１,２,３,４,５,未定"</formula1>
    </dataValidation>
    <dataValidation type="list" allowBlank="1" showInputMessage="1" showErrorMessage="1" sqref="AH41:AJ42 AM21:AO25 AM57:AO57 AM50:AO50 AM41:AO42 AM36:AO36 AG36:AI36 AA36:AC36 U36:W36 AB34:AD34 P34:R34 AM27:AO31 AM44:AO47 AM54:AO55 J62:L62" xr:uid="{00000000-0002-0000-0000-000002000000}">
      <formula1>"○"</formula1>
    </dataValidation>
    <dataValidation type="list" allowBlank="1" showInputMessage="1" showErrorMessage="1" sqref="H9:J9" xr:uid="{00000000-0002-0000-0000-000008000000}">
      <formula1>"男,女"</formula1>
    </dataValidation>
    <dataValidation type="list" allowBlank="1" showInputMessage="1" showErrorMessage="1" sqref="AN62" xr:uid="{DF4C40F8-FADC-4918-AF1D-FB3F43E1C14C}">
      <formula1>"レギュラー,グーフィー"</formula1>
    </dataValidation>
  </dataValidations>
  <printOptions horizontalCentered="1"/>
  <pageMargins left="0.78740157480314965" right="0.78740157480314965" top="0.62992125984251968" bottom="0.39370078740157483" header="0.51181102362204722" footer="0.31496062992125984"/>
  <pageSetup paperSize="9" scale="7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3000000}">
          <x14:formula1>
            <xm:f>LIST!$D$2:$D$13</xm:f>
          </x14:formula1>
          <xm:sqref>AL5:AM5</xm:sqref>
        </x14:dataValidation>
        <x14:dataValidation type="list" allowBlank="1" showInputMessage="1" showErrorMessage="1" xr:uid="{00000000-0002-0000-0000-000004000000}">
          <x14:formula1>
            <xm:f>LIST!$B$2:$B$3</xm:f>
          </x14:formula1>
          <xm:sqref>AG5:AJ5</xm:sqref>
        </x14:dataValidation>
        <x14:dataValidation type="list" allowBlank="1" showInputMessage="1" showErrorMessage="1" error="入力した値が正しくありません。_x000a_訂正してください。（１～３１）" xr:uid="{00000000-0002-0000-0000-000005000000}">
          <x14:formula1>
            <xm:f>LIST!$F$2:$F$32</xm:f>
          </x14:formula1>
          <xm:sqref>AA9:AC9</xm:sqref>
        </x14:dataValidation>
        <x14:dataValidation type="list" allowBlank="1" showInputMessage="1" showErrorMessage="1" error="入力した値が正しくありません。_x000a_訂正してください。（１～１２）" xr:uid="{00000000-0002-0000-0000-000006000000}">
          <x14:formula1>
            <xm:f>LIST!$D$2:$D$13</xm:f>
          </x14:formula1>
          <xm:sqref>W9:X9</xm:sqref>
        </x14:dataValidation>
        <x14:dataValidation type="list" allowBlank="1" showInputMessage="1" showErrorMessage="1" error="入力した値が正しくありません。_x000a_訂正して下さい。（～２０１６）" xr:uid="{00000000-0002-0000-0000-000007000000}">
          <x14:formula1>
            <xm:f>LIST!$B$2:$B$126</xm:f>
          </x14:formula1>
          <xm:sqref>Q9:T9</xm:sqref>
        </x14:dataValidation>
        <x14:dataValidation type="list" allowBlank="1" showInputMessage="1" showErrorMessage="1" xr:uid="{00000000-0002-0000-0000-000009000000}">
          <x14:formula1>
            <xm:f>LIST!$G$2:$G$10</xm:f>
          </x14:formula1>
          <xm:sqref>H10:X10</xm:sqref>
        </x14:dataValidation>
        <x14:dataValidation type="list" allowBlank="1" showInputMessage="1" showErrorMessage="1" xr:uid="{7DB1312B-C849-4E27-8EAB-0DC5321B3754}">
          <x14:formula1>
            <xm:f>LIST!$F$2:$F$32</xm:f>
          </x14:formula1>
          <xm:sqref>AO5:AP5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9E5F-07F6-4CEA-AC58-EDE24FB41729}">
  <dimension ref="A1:G126"/>
  <sheetViews>
    <sheetView workbookViewId="0">
      <selection activeCell="G10" sqref="G10"/>
    </sheetView>
  </sheetViews>
  <sheetFormatPr defaultRowHeight="13.5" x14ac:dyDescent="0.15"/>
  <cols>
    <col min="1" max="6" width="9" style="34"/>
    <col min="7" max="7" width="26.875" bestFit="1" customWidth="1"/>
  </cols>
  <sheetData>
    <row r="1" spans="1:7" x14ac:dyDescent="0.15">
      <c r="A1" s="34" t="s">
        <v>4</v>
      </c>
      <c r="C1" s="34" t="s">
        <v>65</v>
      </c>
      <c r="E1" s="34" t="s">
        <v>66</v>
      </c>
      <c r="G1" t="s">
        <v>67</v>
      </c>
    </row>
    <row r="2" spans="1:7" x14ac:dyDescent="0.15">
      <c r="A2" s="34">
        <v>2024</v>
      </c>
      <c r="B2" s="34" t="str">
        <f>DBCS(A2)</f>
        <v>２０２４</v>
      </c>
      <c r="C2" s="34">
        <v>1</v>
      </c>
      <c r="D2" s="34" t="str">
        <f>DBCS(C2)</f>
        <v>１</v>
      </c>
      <c r="E2" s="34">
        <v>1</v>
      </c>
      <c r="F2" s="34" t="str">
        <f>DBCS(E2)</f>
        <v>１</v>
      </c>
      <c r="G2" t="s">
        <v>68</v>
      </c>
    </row>
    <row r="3" spans="1:7" x14ac:dyDescent="0.15">
      <c r="A3" s="34">
        <v>2023</v>
      </c>
      <c r="B3" s="34" t="str">
        <f t="shared" ref="B3:B66" si="0">DBCS(A3)</f>
        <v>２０２３</v>
      </c>
      <c r="C3" s="34">
        <v>2</v>
      </c>
      <c r="D3" s="34" t="str">
        <f t="shared" ref="D3:D13" si="1">DBCS(C3)</f>
        <v>２</v>
      </c>
      <c r="E3" s="34">
        <v>2</v>
      </c>
      <c r="F3" s="34" t="str">
        <f t="shared" ref="F3:F32" si="2">DBCS(E3)</f>
        <v>２</v>
      </c>
      <c r="G3" t="s">
        <v>69</v>
      </c>
    </row>
    <row r="4" spans="1:7" x14ac:dyDescent="0.15">
      <c r="A4" s="34">
        <v>2022</v>
      </c>
      <c r="B4" s="34" t="str">
        <f t="shared" si="0"/>
        <v>２０２２</v>
      </c>
      <c r="C4" s="34">
        <v>3</v>
      </c>
      <c r="D4" s="34" t="str">
        <f t="shared" si="1"/>
        <v>３</v>
      </c>
      <c r="E4" s="34">
        <v>3</v>
      </c>
      <c r="F4" s="34" t="str">
        <f t="shared" si="2"/>
        <v>３</v>
      </c>
      <c r="G4" t="s">
        <v>70</v>
      </c>
    </row>
    <row r="5" spans="1:7" x14ac:dyDescent="0.15">
      <c r="A5" s="34">
        <v>2021</v>
      </c>
      <c r="B5" s="34" t="str">
        <f t="shared" si="0"/>
        <v>２０２１</v>
      </c>
      <c r="C5" s="34">
        <v>4</v>
      </c>
      <c r="D5" s="34" t="str">
        <f t="shared" si="1"/>
        <v>４</v>
      </c>
      <c r="E5" s="34">
        <v>4</v>
      </c>
      <c r="F5" s="34" t="str">
        <f t="shared" si="2"/>
        <v>４</v>
      </c>
      <c r="G5" t="s">
        <v>71</v>
      </c>
    </row>
    <row r="6" spans="1:7" x14ac:dyDescent="0.15">
      <c r="A6" s="34">
        <v>2020</v>
      </c>
      <c r="B6" s="34" t="str">
        <f t="shared" si="0"/>
        <v>２０２０</v>
      </c>
      <c r="C6" s="34">
        <v>5</v>
      </c>
      <c r="D6" s="34" t="str">
        <f t="shared" si="1"/>
        <v>５</v>
      </c>
      <c r="E6" s="34">
        <v>5</v>
      </c>
      <c r="F6" s="34" t="str">
        <f t="shared" si="2"/>
        <v>５</v>
      </c>
      <c r="G6" t="s">
        <v>72</v>
      </c>
    </row>
    <row r="7" spans="1:7" x14ac:dyDescent="0.15">
      <c r="A7" s="34">
        <v>2019</v>
      </c>
      <c r="B7" s="34" t="str">
        <f t="shared" si="0"/>
        <v>２０１９</v>
      </c>
      <c r="C7" s="34">
        <v>6</v>
      </c>
      <c r="D7" s="34" t="str">
        <f t="shared" si="1"/>
        <v>６</v>
      </c>
      <c r="E7" s="34">
        <v>6</v>
      </c>
      <c r="F7" s="34" t="str">
        <f t="shared" si="2"/>
        <v>６</v>
      </c>
      <c r="G7" t="s">
        <v>73</v>
      </c>
    </row>
    <row r="8" spans="1:7" x14ac:dyDescent="0.15">
      <c r="A8" s="34">
        <v>2018</v>
      </c>
      <c r="B8" s="34" t="str">
        <f t="shared" si="0"/>
        <v>２０１８</v>
      </c>
      <c r="C8" s="34">
        <v>7</v>
      </c>
      <c r="D8" s="34" t="str">
        <f t="shared" si="1"/>
        <v>７</v>
      </c>
      <c r="E8" s="34">
        <v>7</v>
      </c>
      <c r="F8" s="34" t="str">
        <f t="shared" si="2"/>
        <v>７</v>
      </c>
      <c r="G8" t="s">
        <v>74</v>
      </c>
    </row>
    <row r="9" spans="1:7" x14ac:dyDescent="0.15">
      <c r="A9" s="34">
        <v>2017</v>
      </c>
      <c r="B9" s="34" t="str">
        <f t="shared" si="0"/>
        <v>２０１７</v>
      </c>
      <c r="C9" s="34">
        <v>8</v>
      </c>
      <c r="D9" s="34" t="str">
        <f t="shared" si="1"/>
        <v>８</v>
      </c>
      <c r="E9" s="34">
        <v>8</v>
      </c>
      <c r="F9" s="34" t="str">
        <f t="shared" si="2"/>
        <v>８</v>
      </c>
      <c r="G9" t="s">
        <v>83</v>
      </c>
    </row>
    <row r="10" spans="1:7" x14ac:dyDescent="0.15">
      <c r="A10" s="34">
        <v>2016</v>
      </c>
      <c r="B10" s="34" t="str">
        <f t="shared" si="0"/>
        <v>２０１６</v>
      </c>
      <c r="C10" s="34">
        <v>9</v>
      </c>
      <c r="D10" s="34" t="str">
        <f t="shared" si="1"/>
        <v>９</v>
      </c>
      <c r="E10" s="34">
        <v>9</v>
      </c>
      <c r="F10" s="34" t="str">
        <f t="shared" si="2"/>
        <v>９</v>
      </c>
      <c r="G10" t="s">
        <v>75</v>
      </c>
    </row>
    <row r="11" spans="1:7" x14ac:dyDescent="0.15">
      <c r="A11" s="34">
        <v>2015</v>
      </c>
      <c r="B11" s="34" t="str">
        <f t="shared" si="0"/>
        <v>２０１５</v>
      </c>
      <c r="C11" s="34">
        <v>10</v>
      </c>
      <c r="D11" s="34" t="str">
        <f t="shared" si="1"/>
        <v>１０</v>
      </c>
      <c r="E11" s="34">
        <v>10</v>
      </c>
      <c r="F11" s="34" t="str">
        <f t="shared" si="2"/>
        <v>１０</v>
      </c>
    </row>
    <row r="12" spans="1:7" x14ac:dyDescent="0.15">
      <c r="A12" s="34">
        <v>2014</v>
      </c>
      <c r="B12" s="34" t="str">
        <f t="shared" si="0"/>
        <v>２０１４</v>
      </c>
      <c r="C12" s="34">
        <v>11</v>
      </c>
      <c r="D12" s="34" t="str">
        <f t="shared" si="1"/>
        <v>１１</v>
      </c>
      <c r="E12" s="34">
        <v>11</v>
      </c>
      <c r="F12" s="34" t="str">
        <f t="shared" si="2"/>
        <v>１１</v>
      </c>
    </row>
    <row r="13" spans="1:7" x14ac:dyDescent="0.15">
      <c r="A13" s="34">
        <v>2013</v>
      </c>
      <c r="B13" s="34" t="str">
        <f t="shared" si="0"/>
        <v>２０１３</v>
      </c>
      <c r="C13" s="34">
        <v>12</v>
      </c>
      <c r="D13" s="34" t="str">
        <f t="shared" si="1"/>
        <v>１２</v>
      </c>
      <c r="E13" s="34">
        <v>12</v>
      </c>
      <c r="F13" s="34" t="str">
        <f t="shared" si="2"/>
        <v>１２</v>
      </c>
    </row>
    <row r="14" spans="1:7" x14ac:dyDescent="0.15">
      <c r="A14" s="34">
        <v>2012</v>
      </c>
      <c r="B14" s="34" t="str">
        <f t="shared" si="0"/>
        <v>２０１２</v>
      </c>
      <c r="E14" s="34">
        <v>13</v>
      </c>
      <c r="F14" s="34" t="str">
        <f t="shared" si="2"/>
        <v>１３</v>
      </c>
    </row>
    <row r="15" spans="1:7" x14ac:dyDescent="0.15">
      <c r="A15" s="34">
        <v>2011</v>
      </c>
      <c r="B15" s="34" t="str">
        <f t="shared" si="0"/>
        <v>２０１１</v>
      </c>
      <c r="E15" s="34">
        <v>14</v>
      </c>
      <c r="F15" s="34" t="str">
        <f t="shared" si="2"/>
        <v>１４</v>
      </c>
    </row>
    <row r="16" spans="1:7" x14ac:dyDescent="0.15">
      <c r="A16" s="34">
        <v>2010</v>
      </c>
      <c r="B16" s="34" t="str">
        <f t="shared" si="0"/>
        <v>２０１０</v>
      </c>
      <c r="E16" s="34">
        <v>15</v>
      </c>
      <c r="F16" s="34" t="str">
        <f t="shared" si="2"/>
        <v>１５</v>
      </c>
    </row>
    <row r="17" spans="1:6" x14ac:dyDescent="0.15">
      <c r="A17" s="34">
        <v>2009</v>
      </c>
      <c r="B17" s="34" t="str">
        <f t="shared" si="0"/>
        <v>２００９</v>
      </c>
      <c r="E17" s="34">
        <v>16</v>
      </c>
      <c r="F17" s="34" t="str">
        <f t="shared" si="2"/>
        <v>１６</v>
      </c>
    </row>
    <row r="18" spans="1:6" x14ac:dyDescent="0.15">
      <c r="A18" s="34">
        <v>2008</v>
      </c>
      <c r="B18" s="34" t="str">
        <f t="shared" si="0"/>
        <v>２００８</v>
      </c>
      <c r="E18" s="34">
        <v>17</v>
      </c>
      <c r="F18" s="34" t="str">
        <f t="shared" si="2"/>
        <v>１７</v>
      </c>
    </row>
    <row r="19" spans="1:6" x14ac:dyDescent="0.15">
      <c r="A19" s="34">
        <v>2007</v>
      </c>
      <c r="B19" s="34" t="str">
        <f t="shared" si="0"/>
        <v>２００７</v>
      </c>
      <c r="E19" s="34">
        <v>18</v>
      </c>
      <c r="F19" s="34" t="str">
        <f t="shared" si="2"/>
        <v>１８</v>
      </c>
    </row>
    <row r="20" spans="1:6" x14ac:dyDescent="0.15">
      <c r="A20" s="34">
        <v>2006</v>
      </c>
      <c r="B20" s="34" t="str">
        <f t="shared" si="0"/>
        <v>２００６</v>
      </c>
      <c r="E20" s="34">
        <v>19</v>
      </c>
      <c r="F20" s="34" t="str">
        <f t="shared" si="2"/>
        <v>１９</v>
      </c>
    </row>
    <row r="21" spans="1:6" x14ac:dyDescent="0.15">
      <c r="A21" s="34">
        <v>2005</v>
      </c>
      <c r="B21" s="34" t="str">
        <f t="shared" si="0"/>
        <v>２００５</v>
      </c>
      <c r="E21" s="34">
        <v>20</v>
      </c>
      <c r="F21" s="34" t="str">
        <f t="shared" si="2"/>
        <v>２０</v>
      </c>
    </row>
    <row r="22" spans="1:6" x14ac:dyDescent="0.15">
      <c r="A22" s="34">
        <v>2004</v>
      </c>
      <c r="B22" s="34" t="str">
        <f t="shared" si="0"/>
        <v>２００４</v>
      </c>
      <c r="E22" s="34">
        <v>21</v>
      </c>
      <c r="F22" s="34" t="str">
        <f t="shared" si="2"/>
        <v>２１</v>
      </c>
    </row>
    <row r="23" spans="1:6" x14ac:dyDescent="0.15">
      <c r="A23" s="34">
        <v>2003</v>
      </c>
      <c r="B23" s="34" t="str">
        <f t="shared" si="0"/>
        <v>２００３</v>
      </c>
      <c r="E23" s="34">
        <v>22</v>
      </c>
      <c r="F23" s="34" t="str">
        <f t="shared" si="2"/>
        <v>２２</v>
      </c>
    </row>
    <row r="24" spans="1:6" x14ac:dyDescent="0.15">
      <c r="A24" s="34">
        <v>2002</v>
      </c>
      <c r="B24" s="34" t="str">
        <f t="shared" si="0"/>
        <v>２００２</v>
      </c>
      <c r="E24" s="34">
        <v>23</v>
      </c>
      <c r="F24" s="34" t="str">
        <f t="shared" si="2"/>
        <v>２３</v>
      </c>
    </row>
    <row r="25" spans="1:6" x14ac:dyDescent="0.15">
      <c r="A25" s="34">
        <v>2001</v>
      </c>
      <c r="B25" s="34" t="str">
        <f t="shared" si="0"/>
        <v>２００１</v>
      </c>
      <c r="E25" s="34">
        <v>24</v>
      </c>
      <c r="F25" s="34" t="str">
        <f t="shared" si="2"/>
        <v>２４</v>
      </c>
    </row>
    <row r="26" spans="1:6" x14ac:dyDescent="0.15">
      <c r="A26" s="34">
        <v>2000</v>
      </c>
      <c r="B26" s="34" t="str">
        <f t="shared" si="0"/>
        <v>２０００</v>
      </c>
      <c r="E26" s="34">
        <v>25</v>
      </c>
      <c r="F26" s="34" t="str">
        <f t="shared" si="2"/>
        <v>２５</v>
      </c>
    </row>
    <row r="27" spans="1:6" x14ac:dyDescent="0.15">
      <c r="A27" s="34">
        <v>1999</v>
      </c>
      <c r="B27" s="34" t="str">
        <f t="shared" si="0"/>
        <v>１９９９</v>
      </c>
      <c r="E27" s="34">
        <v>26</v>
      </c>
      <c r="F27" s="34" t="str">
        <f t="shared" si="2"/>
        <v>２６</v>
      </c>
    </row>
    <row r="28" spans="1:6" x14ac:dyDescent="0.15">
      <c r="A28" s="34">
        <v>1998</v>
      </c>
      <c r="B28" s="34" t="str">
        <f t="shared" si="0"/>
        <v>１９９８</v>
      </c>
      <c r="E28" s="34">
        <v>27</v>
      </c>
      <c r="F28" s="34" t="str">
        <f t="shared" si="2"/>
        <v>２７</v>
      </c>
    </row>
    <row r="29" spans="1:6" x14ac:dyDescent="0.15">
      <c r="A29" s="34">
        <v>1997</v>
      </c>
      <c r="B29" s="34" t="str">
        <f t="shared" si="0"/>
        <v>１９９７</v>
      </c>
      <c r="E29" s="34">
        <v>28</v>
      </c>
      <c r="F29" s="34" t="str">
        <f t="shared" si="2"/>
        <v>２８</v>
      </c>
    </row>
    <row r="30" spans="1:6" x14ac:dyDescent="0.15">
      <c r="A30" s="34">
        <v>1996</v>
      </c>
      <c r="B30" s="34" t="str">
        <f t="shared" si="0"/>
        <v>１９９６</v>
      </c>
      <c r="E30" s="34">
        <v>29</v>
      </c>
      <c r="F30" s="34" t="str">
        <f t="shared" si="2"/>
        <v>２９</v>
      </c>
    </row>
    <row r="31" spans="1:6" x14ac:dyDescent="0.15">
      <c r="A31" s="34">
        <v>1995</v>
      </c>
      <c r="B31" s="34" t="str">
        <f t="shared" si="0"/>
        <v>１９９５</v>
      </c>
      <c r="E31" s="34">
        <v>30</v>
      </c>
      <c r="F31" s="34" t="str">
        <f t="shared" si="2"/>
        <v>３０</v>
      </c>
    </row>
    <row r="32" spans="1:6" x14ac:dyDescent="0.15">
      <c r="A32" s="34">
        <v>1994</v>
      </c>
      <c r="B32" s="34" t="str">
        <f t="shared" si="0"/>
        <v>１９９４</v>
      </c>
      <c r="E32" s="34">
        <v>31</v>
      </c>
      <c r="F32" s="34" t="str">
        <f t="shared" si="2"/>
        <v>３１</v>
      </c>
    </row>
    <row r="33" spans="1:2" x14ac:dyDescent="0.15">
      <c r="A33" s="34">
        <v>1993</v>
      </c>
      <c r="B33" s="34" t="str">
        <f t="shared" si="0"/>
        <v>１９９３</v>
      </c>
    </row>
    <row r="34" spans="1:2" x14ac:dyDescent="0.15">
      <c r="A34" s="34">
        <v>1992</v>
      </c>
      <c r="B34" s="34" t="str">
        <f t="shared" si="0"/>
        <v>１９９２</v>
      </c>
    </row>
    <row r="35" spans="1:2" x14ac:dyDescent="0.15">
      <c r="A35" s="34">
        <v>1991</v>
      </c>
      <c r="B35" s="34" t="str">
        <f t="shared" si="0"/>
        <v>１９９１</v>
      </c>
    </row>
    <row r="36" spans="1:2" x14ac:dyDescent="0.15">
      <c r="A36" s="34">
        <v>1990</v>
      </c>
      <c r="B36" s="34" t="str">
        <f t="shared" si="0"/>
        <v>１９９０</v>
      </c>
    </row>
    <row r="37" spans="1:2" x14ac:dyDescent="0.15">
      <c r="A37" s="34">
        <v>1989</v>
      </c>
      <c r="B37" s="34" t="str">
        <f t="shared" si="0"/>
        <v>１９８９</v>
      </c>
    </row>
    <row r="38" spans="1:2" x14ac:dyDescent="0.15">
      <c r="A38" s="34">
        <v>1988</v>
      </c>
      <c r="B38" s="34" t="str">
        <f t="shared" si="0"/>
        <v>１９８８</v>
      </c>
    </row>
    <row r="39" spans="1:2" x14ac:dyDescent="0.15">
      <c r="A39" s="34">
        <v>1987</v>
      </c>
      <c r="B39" s="34" t="str">
        <f t="shared" si="0"/>
        <v>１９８７</v>
      </c>
    </row>
    <row r="40" spans="1:2" x14ac:dyDescent="0.15">
      <c r="A40" s="34">
        <v>1986</v>
      </c>
      <c r="B40" s="34" t="str">
        <f t="shared" si="0"/>
        <v>１９８６</v>
      </c>
    </row>
    <row r="41" spans="1:2" x14ac:dyDescent="0.15">
      <c r="A41" s="34">
        <v>1985</v>
      </c>
      <c r="B41" s="34" t="str">
        <f t="shared" si="0"/>
        <v>１９８５</v>
      </c>
    </row>
    <row r="42" spans="1:2" x14ac:dyDescent="0.15">
      <c r="A42" s="34">
        <v>1984</v>
      </c>
      <c r="B42" s="34" t="str">
        <f t="shared" si="0"/>
        <v>１９８４</v>
      </c>
    </row>
    <row r="43" spans="1:2" x14ac:dyDescent="0.15">
      <c r="A43" s="34">
        <v>1983</v>
      </c>
      <c r="B43" s="34" t="str">
        <f t="shared" si="0"/>
        <v>１９８３</v>
      </c>
    </row>
    <row r="44" spans="1:2" x14ac:dyDescent="0.15">
      <c r="A44" s="34">
        <v>1982</v>
      </c>
      <c r="B44" s="34" t="str">
        <f t="shared" si="0"/>
        <v>１９８２</v>
      </c>
    </row>
    <row r="45" spans="1:2" x14ac:dyDescent="0.15">
      <c r="A45" s="34">
        <v>1981</v>
      </c>
      <c r="B45" s="34" t="str">
        <f t="shared" si="0"/>
        <v>１９８１</v>
      </c>
    </row>
    <row r="46" spans="1:2" x14ac:dyDescent="0.15">
      <c r="A46" s="34">
        <v>1980</v>
      </c>
      <c r="B46" s="34" t="str">
        <f t="shared" si="0"/>
        <v>１９８０</v>
      </c>
    </row>
    <row r="47" spans="1:2" x14ac:dyDescent="0.15">
      <c r="A47" s="34">
        <v>1979</v>
      </c>
      <c r="B47" s="34" t="str">
        <f t="shared" si="0"/>
        <v>１９７９</v>
      </c>
    </row>
    <row r="48" spans="1:2" x14ac:dyDescent="0.15">
      <c r="A48" s="34">
        <v>1978</v>
      </c>
      <c r="B48" s="34" t="str">
        <f t="shared" si="0"/>
        <v>１９７８</v>
      </c>
    </row>
    <row r="49" spans="1:2" x14ac:dyDescent="0.15">
      <c r="A49" s="34">
        <v>1977</v>
      </c>
      <c r="B49" s="34" t="str">
        <f t="shared" si="0"/>
        <v>１９７７</v>
      </c>
    </row>
    <row r="50" spans="1:2" x14ac:dyDescent="0.15">
      <c r="A50" s="34">
        <v>1976</v>
      </c>
      <c r="B50" s="34" t="str">
        <f t="shared" si="0"/>
        <v>１９７６</v>
      </c>
    </row>
    <row r="51" spans="1:2" x14ac:dyDescent="0.15">
      <c r="A51" s="34">
        <v>1975</v>
      </c>
      <c r="B51" s="34" t="str">
        <f t="shared" si="0"/>
        <v>１９７５</v>
      </c>
    </row>
    <row r="52" spans="1:2" x14ac:dyDescent="0.15">
      <c r="A52" s="34">
        <v>1974</v>
      </c>
      <c r="B52" s="34" t="str">
        <f t="shared" si="0"/>
        <v>１９７４</v>
      </c>
    </row>
    <row r="53" spans="1:2" x14ac:dyDescent="0.15">
      <c r="A53" s="34">
        <v>1973</v>
      </c>
      <c r="B53" s="34" t="str">
        <f t="shared" si="0"/>
        <v>１９７３</v>
      </c>
    </row>
    <row r="54" spans="1:2" x14ac:dyDescent="0.15">
      <c r="A54" s="34">
        <v>1972</v>
      </c>
      <c r="B54" s="34" t="str">
        <f t="shared" si="0"/>
        <v>１９７２</v>
      </c>
    </row>
    <row r="55" spans="1:2" x14ac:dyDescent="0.15">
      <c r="A55" s="34">
        <v>1971</v>
      </c>
      <c r="B55" s="34" t="str">
        <f t="shared" si="0"/>
        <v>１９７１</v>
      </c>
    </row>
    <row r="56" spans="1:2" x14ac:dyDescent="0.15">
      <c r="A56" s="34">
        <v>1970</v>
      </c>
      <c r="B56" s="34" t="str">
        <f t="shared" si="0"/>
        <v>１９７０</v>
      </c>
    </row>
    <row r="57" spans="1:2" x14ac:dyDescent="0.15">
      <c r="A57" s="34">
        <v>1969</v>
      </c>
      <c r="B57" s="34" t="str">
        <f t="shared" si="0"/>
        <v>１９６９</v>
      </c>
    </row>
    <row r="58" spans="1:2" x14ac:dyDescent="0.15">
      <c r="A58" s="34">
        <v>1968</v>
      </c>
      <c r="B58" s="34" t="str">
        <f t="shared" si="0"/>
        <v>１９６８</v>
      </c>
    </row>
    <row r="59" spans="1:2" x14ac:dyDescent="0.15">
      <c r="A59" s="34">
        <v>1967</v>
      </c>
      <c r="B59" s="34" t="str">
        <f t="shared" si="0"/>
        <v>１９６７</v>
      </c>
    </row>
    <row r="60" spans="1:2" x14ac:dyDescent="0.15">
      <c r="A60" s="34">
        <v>1966</v>
      </c>
      <c r="B60" s="34" t="str">
        <f t="shared" si="0"/>
        <v>１９６６</v>
      </c>
    </row>
    <row r="61" spans="1:2" x14ac:dyDescent="0.15">
      <c r="A61" s="34">
        <v>1965</v>
      </c>
      <c r="B61" s="34" t="str">
        <f t="shared" si="0"/>
        <v>１９６５</v>
      </c>
    </row>
    <row r="62" spans="1:2" x14ac:dyDescent="0.15">
      <c r="A62" s="34">
        <v>1964</v>
      </c>
      <c r="B62" s="34" t="str">
        <f t="shared" si="0"/>
        <v>１９６４</v>
      </c>
    </row>
    <row r="63" spans="1:2" x14ac:dyDescent="0.15">
      <c r="A63" s="34">
        <v>1963</v>
      </c>
      <c r="B63" s="34" t="str">
        <f t="shared" si="0"/>
        <v>１９６３</v>
      </c>
    </row>
    <row r="64" spans="1:2" x14ac:dyDescent="0.15">
      <c r="A64" s="34">
        <v>1962</v>
      </c>
      <c r="B64" s="34" t="str">
        <f t="shared" si="0"/>
        <v>１９６２</v>
      </c>
    </row>
    <row r="65" spans="1:2" x14ac:dyDescent="0.15">
      <c r="A65" s="34">
        <v>1961</v>
      </c>
      <c r="B65" s="34" t="str">
        <f t="shared" si="0"/>
        <v>１９６１</v>
      </c>
    </row>
    <row r="66" spans="1:2" x14ac:dyDescent="0.15">
      <c r="A66" s="34">
        <v>1960</v>
      </c>
      <c r="B66" s="34" t="str">
        <f t="shared" si="0"/>
        <v>１９６０</v>
      </c>
    </row>
    <row r="67" spans="1:2" x14ac:dyDescent="0.15">
      <c r="A67" s="34">
        <v>1959</v>
      </c>
      <c r="B67" s="34" t="str">
        <f t="shared" ref="B67:B126" si="3">DBCS(A67)</f>
        <v>１９５９</v>
      </c>
    </row>
    <row r="68" spans="1:2" x14ac:dyDescent="0.15">
      <c r="A68" s="34">
        <v>1958</v>
      </c>
      <c r="B68" s="34" t="str">
        <f t="shared" si="3"/>
        <v>１９５８</v>
      </c>
    </row>
    <row r="69" spans="1:2" x14ac:dyDescent="0.15">
      <c r="A69" s="34">
        <v>1957</v>
      </c>
      <c r="B69" s="34" t="str">
        <f t="shared" si="3"/>
        <v>１９５７</v>
      </c>
    </row>
    <row r="70" spans="1:2" x14ac:dyDescent="0.15">
      <c r="A70" s="34">
        <v>1956</v>
      </c>
      <c r="B70" s="34" t="str">
        <f t="shared" si="3"/>
        <v>１９５６</v>
      </c>
    </row>
    <row r="71" spans="1:2" x14ac:dyDescent="0.15">
      <c r="A71" s="34">
        <v>1955</v>
      </c>
      <c r="B71" s="34" t="str">
        <f t="shared" si="3"/>
        <v>１９５５</v>
      </c>
    </row>
    <row r="72" spans="1:2" x14ac:dyDescent="0.15">
      <c r="A72" s="34">
        <v>1954</v>
      </c>
      <c r="B72" s="34" t="str">
        <f t="shared" si="3"/>
        <v>１９５４</v>
      </c>
    </row>
    <row r="73" spans="1:2" x14ac:dyDescent="0.15">
      <c r="A73" s="34">
        <v>1953</v>
      </c>
      <c r="B73" s="34" t="str">
        <f t="shared" si="3"/>
        <v>１９５３</v>
      </c>
    </row>
    <row r="74" spans="1:2" x14ac:dyDescent="0.15">
      <c r="A74" s="34">
        <v>1952</v>
      </c>
      <c r="B74" s="34" t="str">
        <f t="shared" si="3"/>
        <v>１９５２</v>
      </c>
    </row>
    <row r="75" spans="1:2" x14ac:dyDescent="0.15">
      <c r="A75" s="34">
        <v>1951</v>
      </c>
      <c r="B75" s="34" t="str">
        <f t="shared" si="3"/>
        <v>１９５１</v>
      </c>
    </row>
    <row r="76" spans="1:2" x14ac:dyDescent="0.15">
      <c r="A76" s="34">
        <v>1950</v>
      </c>
      <c r="B76" s="34" t="str">
        <f t="shared" si="3"/>
        <v>１９５０</v>
      </c>
    </row>
    <row r="77" spans="1:2" x14ac:dyDescent="0.15">
      <c r="A77" s="34">
        <v>1949</v>
      </c>
      <c r="B77" s="34" t="str">
        <f t="shared" si="3"/>
        <v>１９４９</v>
      </c>
    </row>
    <row r="78" spans="1:2" x14ac:dyDescent="0.15">
      <c r="A78" s="34">
        <v>1948</v>
      </c>
      <c r="B78" s="34" t="str">
        <f t="shared" si="3"/>
        <v>１９４８</v>
      </c>
    </row>
    <row r="79" spans="1:2" x14ac:dyDescent="0.15">
      <c r="A79" s="34">
        <v>1947</v>
      </c>
      <c r="B79" s="34" t="str">
        <f t="shared" si="3"/>
        <v>１９４７</v>
      </c>
    </row>
    <row r="80" spans="1:2" x14ac:dyDescent="0.15">
      <c r="A80" s="34">
        <v>1946</v>
      </c>
      <c r="B80" s="34" t="str">
        <f t="shared" si="3"/>
        <v>１９４６</v>
      </c>
    </row>
    <row r="81" spans="1:2" x14ac:dyDescent="0.15">
      <c r="A81" s="34">
        <v>1945</v>
      </c>
      <c r="B81" s="34" t="str">
        <f t="shared" si="3"/>
        <v>１９４５</v>
      </c>
    </row>
    <row r="82" spans="1:2" x14ac:dyDescent="0.15">
      <c r="A82" s="34">
        <v>1944</v>
      </c>
      <c r="B82" s="34" t="str">
        <f t="shared" si="3"/>
        <v>１９４４</v>
      </c>
    </row>
    <row r="83" spans="1:2" x14ac:dyDescent="0.15">
      <c r="A83" s="34">
        <v>1943</v>
      </c>
      <c r="B83" s="34" t="str">
        <f t="shared" si="3"/>
        <v>１９４３</v>
      </c>
    </row>
    <row r="84" spans="1:2" x14ac:dyDescent="0.15">
      <c r="A84" s="34">
        <v>1942</v>
      </c>
      <c r="B84" s="34" t="str">
        <f t="shared" si="3"/>
        <v>１９４２</v>
      </c>
    </row>
    <row r="85" spans="1:2" x14ac:dyDescent="0.15">
      <c r="A85" s="34">
        <v>1941</v>
      </c>
      <c r="B85" s="34" t="str">
        <f t="shared" si="3"/>
        <v>１９４１</v>
      </c>
    </row>
    <row r="86" spans="1:2" x14ac:dyDescent="0.15">
      <c r="A86" s="34">
        <v>1940</v>
      </c>
      <c r="B86" s="34" t="str">
        <f t="shared" si="3"/>
        <v>１９４０</v>
      </c>
    </row>
    <row r="87" spans="1:2" x14ac:dyDescent="0.15">
      <c r="A87" s="34">
        <v>1939</v>
      </c>
      <c r="B87" s="34" t="str">
        <f t="shared" si="3"/>
        <v>１９３９</v>
      </c>
    </row>
    <row r="88" spans="1:2" x14ac:dyDescent="0.15">
      <c r="A88" s="34">
        <v>1938</v>
      </c>
      <c r="B88" s="34" t="str">
        <f t="shared" si="3"/>
        <v>１９３８</v>
      </c>
    </row>
    <row r="89" spans="1:2" x14ac:dyDescent="0.15">
      <c r="A89" s="34">
        <v>1937</v>
      </c>
      <c r="B89" s="34" t="str">
        <f t="shared" si="3"/>
        <v>１９３７</v>
      </c>
    </row>
    <row r="90" spans="1:2" x14ac:dyDescent="0.15">
      <c r="A90" s="34">
        <v>1936</v>
      </c>
      <c r="B90" s="34" t="str">
        <f t="shared" si="3"/>
        <v>１９３６</v>
      </c>
    </row>
    <row r="91" spans="1:2" x14ac:dyDescent="0.15">
      <c r="A91" s="34">
        <v>1935</v>
      </c>
      <c r="B91" s="34" t="str">
        <f t="shared" si="3"/>
        <v>１９３５</v>
      </c>
    </row>
    <row r="92" spans="1:2" x14ac:dyDescent="0.15">
      <c r="A92" s="34">
        <v>1934</v>
      </c>
      <c r="B92" s="34" t="str">
        <f t="shared" si="3"/>
        <v>１９３４</v>
      </c>
    </row>
    <row r="93" spans="1:2" x14ac:dyDescent="0.15">
      <c r="A93" s="34">
        <v>1933</v>
      </c>
      <c r="B93" s="34" t="str">
        <f t="shared" si="3"/>
        <v>１９３３</v>
      </c>
    </row>
    <row r="94" spans="1:2" x14ac:dyDescent="0.15">
      <c r="A94" s="34">
        <v>1932</v>
      </c>
      <c r="B94" s="34" t="str">
        <f t="shared" si="3"/>
        <v>１９３２</v>
      </c>
    </row>
    <row r="95" spans="1:2" x14ac:dyDescent="0.15">
      <c r="A95" s="34">
        <v>1931</v>
      </c>
      <c r="B95" s="34" t="str">
        <f t="shared" si="3"/>
        <v>１９３１</v>
      </c>
    </row>
    <row r="96" spans="1:2" x14ac:dyDescent="0.15">
      <c r="A96" s="34">
        <v>1930</v>
      </c>
      <c r="B96" s="34" t="str">
        <f t="shared" si="3"/>
        <v>１９３０</v>
      </c>
    </row>
    <row r="97" spans="1:2" x14ac:dyDescent="0.15">
      <c r="A97" s="34">
        <v>1929</v>
      </c>
      <c r="B97" s="34" t="str">
        <f t="shared" si="3"/>
        <v>１９２９</v>
      </c>
    </row>
    <row r="98" spans="1:2" x14ac:dyDescent="0.15">
      <c r="A98" s="34">
        <v>1928</v>
      </c>
      <c r="B98" s="34" t="str">
        <f t="shared" si="3"/>
        <v>１９２８</v>
      </c>
    </row>
    <row r="99" spans="1:2" x14ac:dyDescent="0.15">
      <c r="A99" s="34">
        <v>1927</v>
      </c>
      <c r="B99" s="34" t="str">
        <f t="shared" si="3"/>
        <v>１９２７</v>
      </c>
    </row>
    <row r="100" spans="1:2" x14ac:dyDescent="0.15">
      <c r="A100" s="34">
        <v>1926</v>
      </c>
      <c r="B100" s="34" t="str">
        <f t="shared" si="3"/>
        <v>１９２６</v>
      </c>
    </row>
    <row r="101" spans="1:2" x14ac:dyDescent="0.15">
      <c r="A101" s="34">
        <v>1925</v>
      </c>
      <c r="B101" s="34" t="str">
        <f t="shared" si="3"/>
        <v>１９２５</v>
      </c>
    </row>
    <row r="102" spans="1:2" x14ac:dyDescent="0.15">
      <c r="A102" s="34">
        <v>1924</v>
      </c>
      <c r="B102" s="34" t="str">
        <f t="shared" si="3"/>
        <v>１９２４</v>
      </c>
    </row>
    <row r="103" spans="1:2" x14ac:dyDescent="0.15">
      <c r="A103" s="34">
        <v>1923</v>
      </c>
      <c r="B103" s="34" t="str">
        <f t="shared" si="3"/>
        <v>１９２３</v>
      </c>
    </row>
    <row r="104" spans="1:2" x14ac:dyDescent="0.15">
      <c r="A104" s="34">
        <v>1922</v>
      </c>
      <c r="B104" s="34" t="str">
        <f t="shared" si="3"/>
        <v>１９２２</v>
      </c>
    </row>
    <row r="105" spans="1:2" x14ac:dyDescent="0.15">
      <c r="A105" s="34">
        <v>1921</v>
      </c>
      <c r="B105" s="34" t="str">
        <f t="shared" si="3"/>
        <v>１９２１</v>
      </c>
    </row>
    <row r="106" spans="1:2" x14ac:dyDescent="0.15">
      <c r="A106" s="34">
        <v>1920</v>
      </c>
      <c r="B106" s="34" t="str">
        <f t="shared" si="3"/>
        <v>１９２０</v>
      </c>
    </row>
    <row r="107" spans="1:2" x14ac:dyDescent="0.15">
      <c r="A107" s="34">
        <v>1919</v>
      </c>
      <c r="B107" s="34" t="str">
        <f t="shared" si="3"/>
        <v>１９１９</v>
      </c>
    </row>
    <row r="108" spans="1:2" x14ac:dyDescent="0.15">
      <c r="A108" s="34">
        <v>1918</v>
      </c>
      <c r="B108" s="34" t="str">
        <f t="shared" si="3"/>
        <v>１９１８</v>
      </c>
    </row>
    <row r="109" spans="1:2" x14ac:dyDescent="0.15">
      <c r="A109" s="34">
        <v>1917</v>
      </c>
      <c r="B109" s="34" t="str">
        <f t="shared" si="3"/>
        <v>１９１７</v>
      </c>
    </row>
    <row r="110" spans="1:2" x14ac:dyDescent="0.15">
      <c r="A110" s="34">
        <v>1916</v>
      </c>
      <c r="B110" s="34" t="str">
        <f t="shared" si="3"/>
        <v>１９１６</v>
      </c>
    </row>
    <row r="111" spans="1:2" x14ac:dyDescent="0.15">
      <c r="A111" s="34">
        <v>1915</v>
      </c>
      <c r="B111" s="34" t="str">
        <f t="shared" si="3"/>
        <v>１９１５</v>
      </c>
    </row>
    <row r="112" spans="1:2" x14ac:dyDescent="0.15">
      <c r="A112" s="34">
        <v>1914</v>
      </c>
      <c r="B112" s="34" t="str">
        <f t="shared" si="3"/>
        <v>１９１４</v>
      </c>
    </row>
    <row r="113" spans="1:2" x14ac:dyDescent="0.15">
      <c r="A113" s="34">
        <v>1913</v>
      </c>
      <c r="B113" s="34" t="str">
        <f t="shared" si="3"/>
        <v>１９１３</v>
      </c>
    </row>
    <row r="114" spans="1:2" x14ac:dyDescent="0.15">
      <c r="A114" s="34">
        <v>1912</v>
      </c>
      <c r="B114" s="34" t="str">
        <f t="shared" si="3"/>
        <v>１９１２</v>
      </c>
    </row>
    <row r="115" spans="1:2" x14ac:dyDescent="0.15">
      <c r="A115" s="34">
        <v>1911</v>
      </c>
      <c r="B115" s="34" t="str">
        <f t="shared" si="3"/>
        <v>１９１１</v>
      </c>
    </row>
    <row r="116" spans="1:2" x14ac:dyDescent="0.15">
      <c r="A116" s="34">
        <v>1910</v>
      </c>
      <c r="B116" s="34" t="str">
        <f t="shared" si="3"/>
        <v>１９１０</v>
      </c>
    </row>
    <row r="117" spans="1:2" x14ac:dyDescent="0.15">
      <c r="A117" s="34">
        <v>1909</v>
      </c>
      <c r="B117" s="34" t="str">
        <f t="shared" si="3"/>
        <v>１９０９</v>
      </c>
    </row>
    <row r="118" spans="1:2" x14ac:dyDescent="0.15">
      <c r="A118" s="34">
        <v>1908</v>
      </c>
      <c r="B118" s="34" t="str">
        <f t="shared" si="3"/>
        <v>１９０８</v>
      </c>
    </row>
    <row r="119" spans="1:2" x14ac:dyDescent="0.15">
      <c r="A119" s="34">
        <v>1907</v>
      </c>
      <c r="B119" s="34" t="str">
        <f t="shared" si="3"/>
        <v>１９０７</v>
      </c>
    </row>
    <row r="120" spans="1:2" x14ac:dyDescent="0.15">
      <c r="A120" s="34">
        <v>1906</v>
      </c>
      <c r="B120" s="34" t="str">
        <f t="shared" si="3"/>
        <v>１９０６</v>
      </c>
    </row>
    <row r="121" spans="1:2" x14ac:dyDescent="0.15">
      <c r="A121" s="34">
        <v>1905</v>
      </c>
      <c r="B121" s="34" t="str">
        <f t="shared" si="3"/>
        <v>１９０５</v>
      </c>
    </row>
    <row r="122" spans="1:2" x14ac:dyDescent="0.15">
      <c r="A122" s="34">
        <v>1904</v>
      </c>
      <c r="B122" s="34" t="str">
        <f t="shared" si="3"/>
        <v>１９０４</v>
      </c>
    </row>
    <row r="123" spans="1:2" x14ac:dyDescent="0.15">
      <c r="A123" s="34">
        <v>1903</v>
      </c>
      <c r="B123" s="34" t="str">
        <f t="shared" si="3"/>
        <v>１９０３</v>
      </c>
    </row>
    <row r="124" spans="1:2" x14ac:dyDescent="0.15">
      <c r="A124" s="34">
        <v>1902</v>
      </c>
      <c r="B124" s="34" t="str">
        <f t="shared" si="3"/>
        <v>１９０２</v>
      </c>
    </row>
    <row r="125" spans="1:2" x14ac:dyDescent="0.15">
      <c r="A125" s="34">
        <v>1901</v>
      </c>
      <c r="B125" s="34" t="str">
        <f t="shared" si="3"/>
        <v>１９０１</v>
      </c>
    </row>
    <row r="126" spans="1:2" x14ac:dyDescent="0.15">
      <c r="A126" s="34">
        <v>1900</v>
      </c>
      <c r="B126" s="34" t="str">
        <f t="shared" si="3"/>
        <v>１９００</v>
      </c>
    </row>
  </sheetData>
  <sheetProtection algorithmName="SHA-512" hashValue="gBIOju4LjFYr8VnCOfjDfkQ7L7/cSZd323F//PJCWlLG7EApLsgcGEDyVDpV8tX6SUXQ3oN/tB8AgcUsDyTohQ==" saltValue="GNTuFGo+UfgWD/FVQxc29g==" spinCount="100000" sheet="1" objects="1" scenarios="1" selectLockedCells="1" selectUnlockedCell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LIST</vt:lpstr>
      <vt:lpstr>申込書!Print_Area</vt:lpstr>
    </vt:vector>
  </TitlesOfParts>
  <Company>いすゞ自動車株式会社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SAF中村</dc:creator>
  <cp:lastModifiedBy>NakamuraEiji</cp:lastModifiedBy>
  <cp:lastPrinted>2023-12-13T12:12:12Z</cp:lastPrinted>
  <dcterms:created xsi:type="dcterms:W3CDTF">2010-12-07T03:28:14Z</dcterms:created>
  <dcterms:modified xsi:type="dcterms:W3CDTF">2023-12-13T12:15:39Z</dcterms:modified>
</cp:coreProperties>
</file>