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ji.nakamura\OneDrive - EAGLE INDUSTRY CO., LTD\Retirement\"/>
    </mc:Choice>
  </mc:AlternateContent>
  <xr:revisionPtr revIDLastSave="0" documentId="8_{8235FC12-D7EB-6C43-91EA-D26FF9B64069}" xr6:coauthVersionLast="47" xr6:coauthVersionMax="47" xr10:uidLastSave="{00000000-0000-0000-0000-000000000000}"/>
  <bookViews>
    <workbookView xWindow="900" yWindow="720" windowWidth="17832" windowHeight="11760" xr2:uid="{00000000-000D-0000-FFFF-FFFF00000000}"/>
  </bookViews>
  <sheets>
    <sheet name="申込書" sheetId="4" r:id="rId1"/>
  </sheets>
  <definedNames>
    <definedName name="_xlnm.Print_Area" localSheetId="0">申込書!$A$1:$AT$68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5" i="4" l="1"/>
  <c r="AP54" i="4"/>
  <c r="AP52" i="4"/>
  <c r="AP51" i="4"/>
  <c r="AP47" i="4"/>
  <c r="AP42" i="4"/>
  <c r="AP41" i="4"/>
  <c r="AP30" i="4"/>
  <c r="AP29" i="4"/>
  <c r="AP27" i="4"/>
  <c r="AP26" i="4"/>
  <c r="AP24" i="4"/>
  <c r="AP23" i="4"/>
  <c r="AP21" i="4"/>
  <c r="AP20" i="4"/>
  <c r="AP46" i="4"/>
  <c r="AP28" i="4"/>
  <c r="AP22" i="4"/>
  <c r="X36" i="4"/>
  <c r="AF33" i="4"/>
  <c r="AV19" i="4"/>
  <c r="AG8" i="4"/>
  <c r="AP57" i="4"/>
</calcChain>
</file>

<file path=xl/sharedStrings.xml><?xml version="1.0" encoding="utf-8"?>
<sst xmlns="http://schemas.openxmlformats.org/spreadsheetml/2006/main" count="84" uniqueCount="69">
  <si>
    <r>
      <t>身長</t>
    </r>
    <r>
      <rPr>
        <b/>
        <sz val="10"/>
        <rFont val="HG丸ｺﾞｼｯｸM-PRO"/>
        <family val="3"/>
        <charset val="128"/>
      </rPr>
      <t>：</t>
    </r>
    <rPh sb="0" eb="2">
      <t>シンチョウ</t>
    </rPh>
    <phoneticPr fontId="3"/>
  </si>
  <si>
    <r>
      <t>靴のサイズ</t>
    </r>
    <r>
      <rPr>
        <b/>
        <sz val="10"/>
        <rFont val="HG丸ｺﾞｼｯｸM-PRO"/>
        <family val="3"/>
        <charset val="128"/>
      </rPr>
      <t>：</t>
    </r>
    <rPh sb="0" eb="1">
      <t>クツ</t>
    </rPh>
    <phoneticPr fontId="3"/>
  </si>
  <si>
    <t>携帯電話</t>
    <rPh sb="0" eb="2">
      <t>ケイタイ</t>
    </rPh>
    <rPh sb="2" eb="4">
      <t>デンワ</t>
    </rPh>
    <phoneticPr fontId="3"/>
  </si>
  <si>
    <t>生年月日</t>
    <rPh sb="0" eb="2">
      <t>セイネン</t>
    </rPh>
    <rPh sb="2" eb="4">
      <t>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</si>
  <si>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</si>
  <si>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</si>
  <si>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</si>
  <si>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</t>
    <phoneticPr fontId="3"/>
  </si>
  <si>
    <t>級別テスト：</t>
    <rPh sb="0" eb="2">
      <t>キュウベツ</t>
    </rPh>
    <phoneticPr fontId="3"/>
  </si>
  <si>
    <t>級</t>
    <rPh sb="0" eb="1">
      <t>キュウ</t>
    </rPh>
    <phoneticPr fontId="3"/>
  </si>
  <si>
    <t>お申し込み金額合計</t>
    <rPh sb="1" eb="2">
      <t>モウ</t>
    </rPh>
    <rPh sb="3" eb="4">
      <t>コ</t>
    </rPh>
    <rPh sb="5" eb="7">
      <t>キンガク</t>
    </rPh>
    <rPh sb="7" eb="9">
      <t>ゴウケイ</t>
    </rPh>
    <phoneticPr fontId="3"/>
  </si>
  <si>
    <t>ふりがな</t>
    <phoneticPr fontId="3"/>
  </si>
  <si>
    <t>氏 名</t>
    <phoneticPr fontId="3"/>
  </si>
  <si>
    <t>クラブ名</t>
    <phoneticPr fontId="3"/>
  </si>
  <si>
    <t>住 所</t>
    <phoneticPr fontId="3"/>
  </si>
  <si>
    <t>〒</t>
    <phoneticPr fontId="3"/>
  </si>
  <si>
    <t>電 話</t>
    <phoneticPr fontId="3"/>
  </si>
  <si>
    <t>E メール</t>
    <phoneticPr fontId="3"/>
  </si>
  <si>
    <t>　</t>
    <phoneticPr fontId="3"/>
  </si>
  <si>
    <t>ジュニア：</t>
    <phoneticPr fontId="3"/>
  </si>
  <si>
    <t>SAF会員割引（本人＆家族）：</t>
    <phoneticPr fontId="3"/>
  </si>
  <si>
    <t>スキー</t>
    <phoneticPr fontId="3"/>
  </si>
  <si>
    <t>スノーボード</t>
    <phoneticPr fontId="3"/>
  </si>
  <si>
    <t>②</t>
    <phoneticPr fontId="3"/>
  </si>
  <si>
    <t>③</t>
    <phoneticPr fontId="3"/>
  </si>
  <si>
    <t>★レンタルスキーをご希望の方は以下のチェック欄に○印をご記入いただき、身長および靴のサイズをご記載ください。</t>
    <rPh sb="10" eb="12">
      <t>キボウ</t>
    </rPh>
    <rPh sb="13" eb="14">
      <t>カタ</t>
    </rPh>
    <rPh sb="15" eb="17">
      <t>イカ</t>
    </rPh>
    <rPh sb="22" eb="23">
      <t>ラン</t>
    </rPh>
    <rPh sb="25" eb="26">
      <t>シルシ</t>
    </rPh>
    <rPh sb="28" eb="30">
      <t>キニュウ</t>
    </rPh>
    <rPh sb="35" eb="37">
      <t>シンチョウ</t>
    </rPh>
    <rPh sb="40" eb="41">
      <t>クツ</t>
    </rPh>
    <rPh sb="47" eb="49">
      <t>キサイ</t>
    </rPh>
    <phoneticPr fontId="3"/>
  </si>
  <si>
    <t>レンタルスキーを希望</t>
    <rPh sb="8" eb="10">
      <t>キボウ</t>
    </rPh>
    <phoneticPr fontId="3"/>
  </si>
  <si>
    <t>ｃｍ</t>
    <phoneticPr fontId="3"/>
  </si>
  <si>
    <t>★備考欄　（ジュニア参加の方は同伴される方の氏名をご記入ください。また、家族等同室希望者もご記入ください。）</t>
    <rPh sb="1" eb="3">
      <t>ビコウ</t>
    </rPh>
    <rPh sb="3" eb="4">
      <t>ラン</t>
    </rPh>
    <rPh sb="10" eb="12">
      <t>サンカ</t>
    </rPh>
    <rPh sb="13" eb="14">
      <t>ホウ</t>
    </rPh>
    <rPh sb="15" eb="17">
      <t>ドウハン</t>
    </rPh>
    <rPh sb="20" eb="21">
      <t>ホウ</t>
    </rPh>
    <rPh sb="22" eb="24">
      <t>シメイ</t>
    </rPh>
    <rPh sb="26" eb="28">
      <t>キニュウ</t>
    </rPh>
    <rPh sb="36" eb="39">
      <t>カゾクナド</t>
    </rPh>
    <rPh sb="39" eb="41">
      <t>ドウシツ</t>
    </rPh>
    <rPh sb="41" eb="44">
      <t>キボウシャ</t>
    </rPh>
    <rPh sb="46" eb="48">
      <t>キニュウ</t>
    </rPh>
    <phoneticPr fontId="3"/>
  </si>
  <si>
    <r>
      <t>★スキー、スノーボードどちらの種目でご参加予定か、チェック欄に○印をご記入ください。</t>
    </r>
    <r>
      <rPr>
        <sz val="10"/>
        <color indexed="10"/>
        <rFont val="HG丸ｺﾞｼｯｸM-PRO"/>
        <family val="3"/>
        <charset val="128"/>
      </rPr>
      <t>（必須）</t>
    </r>
    <rPh sb="15" eb="17">
      <t>シュモク</t>
    </rPh>
    <rPh sb="19" eb="21">
      <t>サンカ</t>
    </rPh>
    <rPh sb="21" eb="23">
      <t>ヨテイ</t>
    </rPh>
    <rPh sb="29" eb="30">
      <t>ラン</t>
    </rPh>
    <rPh sb="32" eb="33">
      <t>シルシ</t>
    </rPh>
    <rPh sb="35" eb="37">
      <t>キニュウ</t>
    </rPh>
    <rPh sb="43" eb="45">
      <t>ヒッス</t>
    </rPh>
    <phoneticPr fontId="3"/>
  </si>
  <si>
    <t>級別テスト（１級～５級）</t>
    <phoneticPr fontId="3"/>
  </si>
  <si>
    <t>スキージュニアテスト（１級～６級）</t>
    <rPh sb="12" eb="13">
      <t>キュウ</t>
    </rPh>
    <phoneticPr fontId="3"/>
  </si>
  <si>
    <t>日 記入</t>
    <rPh sb="0" eb="1">
      <t>ニチ</t>
    </rPh>
    <rPh sb="2" eb="4">
      <t>キニュウ</t>
    </rPh>
    <phoneticPr fontId="3"/>
  </si>
  <si>
    <t>男 ・ 女</t>
  </si>
  <si>
    <t>チェック欄</t>
    <rPh sb="4" eb="5">
      <t>ラン</t>
    </rPh>
    <phoneticPr fontId="3"/>
  </si>
  <si>
    <t>大人：</t>
    <rPh sb="0" eb="2">
      <t>オトナ</t>
    </rPh>
    <phoneticPr fontId="3"/>
  </si>
  <si>
    <t>上級者</t>
    <rPh sb="0" eb="3">
      <t>ジョウキュウシャ</t>
    </rPh>
    <phoneticPr fontId="3"/>
  </si>
  <si>
    <t>中級者</t>
    <rPh sb="0" eb="3">
      <t>チュウキュウシャ</t>
    </rPh>
    <phoneticPr fontId="3"/>
  </si>
  <si>
    <t>初級者</t>
    <rPh sb="0" eb="3">
      <t>ショキュウシャ</t>
    </rPh>
    <phoneticPr fontId="3"/>
  </si>
  <si>
    <t>初心者</t>
    <rPh sb="0" eb="3">
      <t>ショシンシャ</t>
    </rPh>
    <phoneticPr fontId="3"/>
  </si>
  <si>
    <t>FAX送信先：0466-28-1419（関水スポーツ）</t>
    <rPh sb="3" eb="5">
      <t>ソウシン</t>
    </rPh>
    <rPh sb="5" eb="6">
      <t>サキ</t>
    </rPh>
    <rPh sb="20" eb="22">
      <t>セキミズ</t>
    </rPh>
    <phoneticPr fontId="3"/>
  </si>
  <si>
    <t>大人：</t>
    <phoneticPr fontId="3"/>
  </si>
  <si>
    <r>
      <t>★レベルについても教えてください。</t>
    </r>
    <r>
      <rPr>
        <sz val="10"/>
        <color indexed="10"/>
        <rFont val="HG丸ｺﾞｼｯｸM-PRO"/>
        <family val="3"/>
        <charset val="128"/>
      </rPr>
      <t>（必須）</t>
    </r>
    <rPh sb="9" eb="10">
      <t>オシ</t>
    </rPh>
    <phoneticPr fontId="3"/>
  </si>
  <si>
    <t>午後</t>
    <rPh sb="0" eb="2">
      <t>ゴゴ</t>
    </rPh>
    <phoneticPr fontId="3"/>
  </si>
  <si>
    <t>午前</t>
    <rPh sb="0" eb="2">
      <t>ゴゼン</t>
    </rPh>
    <phoneticPr fontId="3"/>
  </si>
  <si>
    <t>(藤沢スキー協会所属クラブ員のご家族の方もご記入ください)</t>
    <rPh sb="1" eb="3">
      <t>フジサワ</t>
    </rPh>
    <rPh sb="6" eb="8">
      <t>キョウカイ</t>
    </rPh>
    <rPh sb="8" eb="10">
      <t>ショゾク</t>
    </rPh>
    <rPh sb="13" eb="14">
      <t>イン</t>
    </rPh>
    <rPh sb="16" eb="18">
      <t>カゾク</t>
    </rPh>
    <rPh sb="19" eb="20">
      <t>カタ</t>
    </rPh>
    <rPh sb="22" eb="24">
      <t>キニュウ</t>
    </rPh>
    <phoneticPr fontId="3"/>
  </si>
  <si>
    <t>※1人1枚の記入：傷害保険加入や事務連絡に必要ですので漏れなくご記入ください。</t>
    <rPh sb="2" eb="3">
      <t>ニン</t>
    </rPh>
    <rPh sb="4" eb="5">
      <t>マイ</t>
    </rPh>
    <rPh sb="6" eb="8">
      <t>キニュウ</t>
    </rPh>
    <phoneticPr fontId="3"/>
  </si>
  <si>
    <r>
      <t>★以下のオプションをご希望の方は、チェック欄に○印</t>
    </r>
    <r>
      <rPr>
        <sz val="10"/>
        <rFont val="HG丸ｺﾞｼｯｸM-PRO"/>
        <family val="3"/>
        <charset val="128"/>
      </rPr>
      <t>をご記入ください。</t>
    </r>
    <rPh sb="1" eb="3">
      <t>イカ</t>
    </rPh>
    <rPh sb="11" eb="13">
      <t>キボウ</t>
    </rPh>
    <rPh sb="14" eb="15">
      <t>カタ</t>
    </rPh>
    <rPh sb="24" eb="25">
      <t>シルシ</t>
    </rPh>
    <phoneticPr fontId="3"/>
  </si>
  <si>
    <t>★以下の２つのコースのうち、ご希望のコースのチェック欄に○印をご記入ください。</t>
    <rPh sb="1" eb="3">
      <t>イカ</t>
    </rPh>
    <rPh sb="15" eb="17">
      <t>キボウ</t>
    </rPh>
    <rPh sb="26" eb="27">
      <t>ラン</t>
    </rPh>
    <rPh sb="29" eb="30">
      <t>シルシ</t>
    </rPh>
    <rPh sb="32" eb="34">
      <t>キニュウ</t>
    </rPh>
    <phoneticPr fontId="3"/>
  </si>
  <si>
    <t>歳 : 記入日現在）</t>
    <rPh sb="0" eb="1">
      <t>サイ</t>
    </rPh>
    <rPh sb="4" eb="6">
      <t>キニュウ</t>
    </rPh>
    <rPh sb="6" eb="7">
      <t>ビ</t>
    </rPh>
    <rPh sb="7" eb="9">
      <t>ゲンザイ</t>
    </rPh>
    <phoneticPr fontId="3"/>
  </si>
  <si>
    <t>※受検級をチェック欄にご記入ください。（受検時必須、ご不明の場合は「未定」とご記入ください）</t>
    <rPh sb="1" eb="3">
      <t>ジュケン</t>
    </rPh>
    <rPh sb="3" eb="4">
      <t>キュウ</t>
    </rPh>
    <rPh sb="9" eb="10">
      <t>ラン</t>
    </rPh>
    <rPh sb="12" eb="14">
      <t>キニュウ</t>
    </rPh>
    <rPh sb="20" eb="22">
      <t>ジュケン</t>
    </rPh>
    <rPh sb="22" eb="23">
      <t>ジ</t>
    </rPh>
    <rPh sb="27" eb="29">
      <t>フメイ</t>
    </rPh>
    <rPh sb="30" eb="32">
      <t>バアイ</t>
    </rPh>
    <rPh sb="34" eb="36">
      <t>ミテイ</t>
    </rPh>
    <rPh sb="39" eb="41">
      <t>キニュウ</t>
    </rPh>
    <phoneticPr fontId="3"/>
  </si>
  <si>
    <t>※合格時の公認料は別途必要となります。（全日本スキー連盟規定による）</t>
    <rPh sb="1" eb="3">
      <t>ゴウカク</t>
    </rPh>
    <rPh sb="3" eb="4">
      <t>ジ</t>
    </rPh>
    <rPh sb="5" eb="7">
      <t>コウニン</t>
    </rPh>
    <rPh sb="7" eb="8">
      <t>リョウ</t>
    </rPh>
    <rPh sb="9" eb="11">
      <t>ベット</t>
    </rPh>
    <rPh sb="11" eb="13">
      <t>ヒツヨウ</t>
    </rPh>
    <rPh sb="20" eb="23">
      <t>ゼンニホン</t>
    </rPh>
    <rPh sb="26" eb="28">
      <t>レンメイ</t>
    </rPh>
    <rPh sb="28" eb="30">
      <t>キテイ</t>
    </rPh>
    <phoneticPr fontId="3"/>
  </si>
  <si>
    <t>&lt;&lt;&lt;申込書&gt;&gt;&gt;</t>
    <phoneticPr fontId="3"/>
  </si>
  <si>
    <r>
      <t>スキー・スノーボード教室</t>
    </r>
    <r>
      <rPr>
        <sz val="9"/>
        <rFont val="HG丸ｺﾞｼｯｸM-PRO"/>
        <family val="3"/>
        <charset val="128"/>
      </rPr>
      <t xml:space="preserve"> (</t>
    </r>
    <r>
      <rPr>
        <sz val="9"/>
        <color indexed="30"/>
        <rFont val="HG丸ｺﾞｼｯｸM-PRO"/>
        <family val="3"/>
        <charset val="128"/>
      </rPr>
      <t>午前・午後 各１講座</t>
    </r>
    <r>
      <rPr>
        <sz val="9"/>
        <rFont val="HG丸ｺﾞｼｯｸM-PRO"/>
        <family val="3"/>
        <charset val="128"/>
      </rPr>
      <t>)</t>
    </r>
    <rPh sb="10" eb="12">
      <t>キョウシツ</t>
    </rPh>
    <phoneticPr fontId="3"/>
  </si>
  <si>
    <r>
      <t xml:space="preserve">スキー・スノーボード教室 </t>
    </r>
    <r>
      <rPr>
        <sz val="9"/>
        <rFont val="HG丸ｺﾞｼｯｸM-PRO"/>
        <family val="3"/>
        <charset val="128"/>
      </rPr>
      <t>(</t>
    </r>
    <r>
      <rPr>
        <sz val="9"/>
        <color indexed="30"/>
        <rFont val="HG丸ｺﾞｼｯｸM-PRO"/>
        <family val="3"/>
        <charset val="128"/>
      </rPr>
      <t>午前のみ１講座</t>
    </r>
    <r>
      <rPr>
        <sz val="9"/>
        <rFont val="HG丸ｺﾞｼｯｸM-PRO"/>
        <family val="3"/>
        <charset val="128"/>
      </rPr>
      <t>)</t>
    </r>
    <rPh sb="10" eb="12">
      <t>キョウシツ</t>
    </rPh>
    <phoneticPr fontId="3"/>
  </si>
  <si>
    <r>
      <t>スキー・スノーボードバッジテスト</t>
    </r>
    <r>
      <rPr>
        <sz val="9"/>
        <rFont val="HG丸ｺﾞｼｯｸM-PRO"/>
        <family val="3"/>
        <charset val="128"/>
      </rPr>
      <t xml:space="preserve">（前日のレッスン参加が必須） </t>
    </r>
    <phoneticPr fontId="3"/>
  </si>
  <si>
    <t>SAF会員の方は各々のチェック欄にも○印をご記入ください。</t>
    <rPh sb="3" eb="5">
      <t>カイイン</t>
    </rPh>
    <rPh sb="6" eb="7">
      <t>カタ</t>
    </rPh>
    <rPh sb="8" eb="10">
      <t>オノオノ</t>
    </rPh>
    <rPh sb="19" eb="20">
      <t>シルシ</t>
    </rPh>
    <phoneticPr fontId="3"/>
  </si>
  <si>
    <t>①</t>
    <phoneticPr fontId="3"/>
  </si>
  <si>
    <t>④</t>
    <phoneticPr fontId="3"/>
  </si>
  <si>
    <r>
      <t>ポール練習会</t>
    </r>
    <r>
      <rPr>
        <sz val="9"/>
        <color rgb="FF0070C0"/>
        <rFont val="HG丸ｺﾞｼｯｸM-PRO"/>
        <family val="3"/>
        <charset val="128"/>
      </rPr>
      <t>(午前のみ)</t>
    </r>
    <phoneticPr fontId="3"/>
  </si>
  <si>
    <t>スキージュニアテスト(小学生以下)：</t>
    <rPh sb="11" eb="14">
      <t>ショウガクセイ</t>
    </rPh>
    <rPh sb="14" eb="16">
      <t>イカ</t>
    </rPh>
    <phoneticPr fontId="3"/>
  </si>
  <si>
    <r>
      <t xml:space="preserve">ジュニア </t>
    </r>
    <r>
      <rPr>
        <sz val="9"/>
        <rFont val="HG丸ｺﾞｼｯｸM-PRO"/>
        <family val="3"/>
        <charset val="128"/>
      </rPr>
      <t>(注2)</t>
    </r>
    <r>
      <rPr>
        <sz val="10"/>
        <rFont val="HG丸ｺﾞｼｯｸM-PRO"/>
        <family val="3"/>
        <charset val="128"/>
      </rPr>
      <t>：</t>
    </r>
    <rPh sb="6" eb="7">
      <t>チュウ</t>
    </rPh>
    <phoneticPr fontId="3"/>
  </si>
  <si>
    <t>リフト券不要（大人）：</t>
    <rPh sb="3" eb="4">
      <t>ケン</t>
    </rPh>
    <rPh sb="4" eb="6">
      <t>フヨウ</t>
    </rPh>
    <rPh sb="7" eb="9">
      <t>オトナ</t>
    </rPh>
    <phoneticPr fontId="3"/>
  </si>
  <si>
    <t>リフト券不要（ジュニア）：</t>
    <rPh sb="3" eb="4">
      <t>ケン</t>
    </rPh>
    <rPh sb="4" eb="6">
      <t>フヨウ</t>
    </rPh>
    <phoneticPr fontId="3"/>
  </si>
  <si>
    <t>注２）ジュニアとは小学生以下の方でベッドや食事は一人分となります。また、保護者もしくは18 歳以上の同伴者が必要となります。</t>
    <rPh sb="0" eb="1">
      <t>チュウ</t>
    </rPh>
    <rPh sb="15" eb="16">
      <t>カタ</t>
    </rPh>
    <phoneticPr fontId="3"/>
  </si>
  <si>
    <t>藤沢スキー協会　Fujisawa Winter Festival in菅平 2023</t>
  </si>
  <si>
    <t>2月4日（土）朝着～2月5日（日）１泊/リフト2日券付(注1)</t>
  </si>
  <si>
    <t>2月3日（金）夜着～2月5日（日）1.5泊/リフト2日券付(注1)</t>
  </si>
  <si>
    <t>注1）最もお得なリフト券ですが、グランドシニアはスキー場購入(うえだ菅平割）がお得です。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</si>
</sst>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&quot;▲ \&quot;#,###"/>
    <numFmt numFmtId="177" formatCode="&quot;¥&quot;#,##0&quot;/講座&quot;"/>
    <numFmt numFmtId="178" formatCode="&quot;\ &quot;#,##0"/>
    <numFmt numFmtId="179" formatCode="&quot;▲\ &quot;#,##0"/>
    <numFmt numFmtId="180" formatCode="&quot;¥ &quot;#,##0;"/>
  </numFmts>
  <fonts count="20" x14ac:knownFonts="1"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HG丸ｺﾞｼｯｸM-PRO"/>
      <family val="3"/>
      <charset val="128"/>
    </font>
    <font>
      <i/>
      <sz val="14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30"/>
      <name val="HG丸ｺﾞｼｯｸM-PRO"/>
      <family val="3"/>
      <charset val="128"/>
    </font>
    <font>
      <i/>
      <sz val="9"/>
      <name val="HG丸ｺﾞｼｯｸM-PRO"/>
      <family val="3"/>
      <charset val="128"/>
    </font>
    <font>
      <b/>
      <u/>
      <sz val="9"/>
      <name val="HG丸ｺﾞｼｯｸM-PRO"/>
      <family val="3"/>
      <charset val="128"/>
    </font>
    <font>
      <sz val="9"/>
      <color rgb="FF0070C0"/>
      <name val="HG丸ｺﾞｼｯｸM-PRO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3"/>
      </patternFill>
    </fill>
    <fill>
      <patternFill patternType="gray125">
        <fgColor indexed="43"/>
        <bgColor indexed="9"/>
      </patternFill>
    </fill>
    <fill>
      <patternFill patternType="solid">
        <fgColor theme="0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vertical="center"/>
    </xf>
    <xf numFmtId="176" fontId="1" fillId="2" borderId="0" xfId="0" applyNumberFormat="1" applyFont="1" applyFill="1" applyAlignment="1">
      <alignment vertical="center"/>
    </xf>
    <xf numFmtId="176" fontId="1" fillId="2" borderId="0" xfId="0" applyNumberFormat="1" applyFont="1" applyFill="1" applyBorder="1" applyAlignment="1">
      <alignment vertical="center"/>
    </xf>
    <xf numFmtId="5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>
      <alignment vertical="center"/>
    </xf>
    <xf numFmtId="0" fontId="1" fillId="2" borderId="7" xfId="0" applyFont="1" applyFill="1" applyBorder="1">
      <alignment vertical="center"/>
    </xf>
    <xf numFmtId="5" fontId="1" fillId="2" borderId="0" xfId="0" applyNumberFormat="1" applyFont="1" applyFill="1" applyBorder="1" applyAlignment="1">
      <alignment horizontal="right" vertical="center"/>
    </xf>
    <xf numFmtId="0" fontId="6" fillId="2" borderId="0" xfId="0" applyFont="1" applyFill="1">
      <alignment vertical="center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177" fontId="6" fillId="2" borderId="9" xfId="0" applyNumberFormat="1" applyFont="1" applyFill="1" applyBorder="1" applyAlignment="1">
      <alignment vertical="center"/>
    </xf>
    <xf numFmtId="177" fontId="6" fillId="2" borderId="8" xfId="0" applyNumberFormat="1" applyFont="1" applyFill="1" applyBorder="1" applyAlignment="1">
      <alignment vertical="center"/>
    </xf>
    <xf numFmtId="177" fontId="6" fillId="2" borderId="7" xfId="0" applyNumberFormat="1" applyFont="1" applyFill="1" applyBorder="1" applyAlignment="1">
      <alignment vertical="center"/>
    </xf>
    <xf numFmtId="177" fontId="6" fillId="2" borderId="10" xfId="0" applyNumberFormat="1" applyFont="1" applyFill="1" applyBorder="1" applyAlignment="1">
      <alignment horizontal="right" vertical="center"/>
    </xf>
    <xf numFmtId="177" fontId="6" fillId="2" borderId="11" xfId="0" applyNumberFormat="1" applyFont="1" applyFill="1" applyBorder="1" applyAlignment="1">
      <alignment horizontal="right" vertical="center"/>
    </xf>
    <xf numFmtId="177" fontId="6" fillId="2" borderId="12" xfId="0" applyNumberFormat="1" applyFont="1" applyFill="1" applyBorder="1" applyAlignment="1">
      <alignment horizontal="right" vertical="center"/>
    </xf>
    <xf numFmtId="49" fontId="0" fillId="2" borderId="0" xfId="0" applyNumberFormat="1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  <xf numFmtId="49" fontId="1" fillId="3" borderId="13" xfId="0" applyNumberFormat="1" applyFont="1" applyFill="1" applyBorder="1" applyAlignment="1" applyProtection="1">
      <alignment vertical="center"/>
    </xf>
    <xf numFmtId="0" fontId="13" fillId="0" borderId="0" xfId="0" applyFo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 applyProtection="1">
      <alignment horizontal="center" vertical="center"/>
      <protection locked="0"/>
    </xf>
    <xf numFmtId="180" fontId="6" fillId="2" borderId="0" xfId="0" applyNumberFormat="1" applyFont="1" applyFill="1" applyBorder="1" applyAlignment="1">
      <alignment vertical="center" shrinkToFi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77" fontId="6" fillId="2" borderId="7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9" fillId="4" borderId="13" xfId="0" applyFont="1" applyFill="1" applyBorder="1" applyAlignment="1" applyProtection="1">
      <alignment vertical="top" wrapText="1"/>
      <protection locked="0"/>
    </xf>
    <xf numFmtId="0" fontId="9" fillId="4" borderId="5" xfId="0" applyFont="1" applyFill="1" applyBorder="1" applyAlignment="1" applyProtection="1">
      <alignment vertical="top" wrapText="1"/>
      <protection locked="0"/>
    </xf>
    <xf numFmtId="0" fontId="9" fillId="4" borderId="14" xfId="0" applyFont="1" applyFill="1" applyBorder="1" applyAlignment="1" applyProtection="1">
      <alignment vertical="top" wrapText="1"/>
      <protection locked="0"/>
    </xf>
    <xf numFmtId="0" fontId="9" fillId="4" borderId="8" xfId="0" applyFont="1" applyFill="1" applyBorder="1" applyAlignment="1" applyProtection="1">
      <alignment vertical="top" wrapText="1"/>
      <protection locked="0"/>
    </xf>
    <xf numFmtId="0" fontId="9" fillId="4" borderId="0" xfId="0" applyFont="1" applyFill="1" applyBorder="1" applyAlignment="1" applyProtection="1">
      <alignment vertical="top" wrapText="1"/>
      <protection locked="0"/>
    </xf>
    <xf numFmtId="0" fontId="9" fillId="4" borderId="12" xfId="0" applyFont="1" applyFill="1" applyBorder="1" applyAlignment="1" applyProtection="1">
      <alignment vertical="top" wrapText="1"/>
      <protection locked="0"/>
    </xf>
    <xf numFmtId="0" fontId="9" fillId="4" borderId="21" xfId="0" applyFont="1" applyFill="1" applyBorder="1" applyAlignment="1" applyProtection="1">
      <alignment vertical="top" wrapText="1"/>
      <protection locked="0"/>
    </xf>
    <xf numFmtId="0" fontId="9" fillId="4" borderId="6" xfId="0" applyFont="1" applyFill="1" applyBorder="1" applyAlignment="1" applyProtection="1">
      <alignment vertical="top" wrapText="1"/>
      <protection locked="0"/>
    </xf>
    <xf numFmtId="0" fontId="9" fillId="4" borderId="18" xfId="0" applyFont="1" applyFill="1" applyBorder="1" applyAlignment="1" applyProtection="1">
      <alignment vertical="top" wrapText="1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right" vertical="center"/>
    </xf>
    <xf numFmtId="177" fontId="6" fillId="2" borderId="9" xfId="0" applyNumberFormat="1" applyFont="1" applyFill="1" applyBorder="1" applyAlignment="1">
      <alignment horizontal="right" vertical="center"/>
    </xf>
    <xf numFmtId="180" fontId="6" fillId="2" borderId="19" xfId="0" applyNumberFormat="1" applyFont="1" applyFill="1" applyBorder="1" applyAlignment="1">
      <alignment vertical="center" shrinkToFit="1"/>
    </xf>
    <xf numFmtId="180" fontId="6" fillId="2" borderId="16" xfId="0" applyNumberFormat="1" applyFont="1" applyFill="1" applyBorder="1" applyAlignment="1">
      <alignment vertical="center" shrinkToFit="1"/>
    </xf>
    <xf numFmtId="180" fontId="6" fillId="2" borderId="20" xfId="0" applyNumberFormat="1" applyFont="1" applyFill="1" applyBorder="1" applyAlignment="1">
      <alignment vertical="center" shrinkToFit="1"/>
    </xf>
    <xf numFmtId="0" fontId="1" fillId="2" borderId="0" xfId="0" applyFont="1" applyFill="1" applyBorder="1" applyAlignment="1">
      <alignment horizontal="right" vertical="center"/>
    </xf>
    <xf numFmtId="179" fontId="6" fillId="2" borderId="0" xfId="0" applyNumberFormat="1" applyFont="1" applyFill="1" applyAlignment="1">
      <alignment vertical="center" shrinkToFit="1"/>
    </xf>
    <xf numFmtId="179" fontId="6" fillId="2" borderId="19" xfId="0" applyNumberFormat="1" applyFont="1" applyFill="1" applyBorder="1" applyAlignment="1">
      <alignment vertical="center" shrinkToFit="1"/>
    </xf>
    <xf numFmtId="179" fontId="6" fillId="2" borderId="16" xfId="0" applyNumberFormat="1" applyFont="1" applyFill="1" applyBorder="1" applyAlignment="1">
      <alignment vertical="center" shrinkToFit="1"/>
    </xf>
    <xf numFmtId="179" fontId="6" fillId="2" borderId="20" xfId="0" applyNumberFormat="1" applyFont="1" applyFill="1" applyBorder="1" applyAlignment="1">
      <alignment vertical="center" shrinkToFit="1"/>
    </xf>
    <xf numFmtId="177" fontId="6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vertical="center"/>
    </xf>
    <xf numFmtId="178" fontId="6" fillId="2" borderId="0" xfId="0" applyNumberFormat="1" applyFont="1" applyFill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5" fontId="1" fillId="2" borderId="6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178" fontId="6" fillId="2" borderId="7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177" fontId="6" fillId="2" borderId="7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 applyProtection="1">
      <alignment vertical="center"/>
      <protection locked="0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49" fontId="17" fillId="3" borderId="5" xfId="0" applyNumberFormat="1" applyFont="1" applyFill="1" applyBorder="1" applyAlignment="1" applyProtection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49" fontId="9" fillId="4" borderId="5" xfId="0" applyNumberFormat="1" applyFont="1" applyFill="1" applyBorder="1" applyAlignment="1" applyProtection="1">
      <alignment vertical="center" shrinkToFit="1"/>
      <protection locked="0"/>
    </xf>
    <xf numFmtId="49" fontId="9" fillId="4" borderId="6" xfId="0" applyNumberFormat="1" applyFont="1" applyFill="1" applyBorder="1" applyAlignment="1" applyProtection="1">
      <alignment vertical="center" shrinkToFit="1"/>
      <protection locked="0"/>
    </xf>
    <xf numFmtId="49" fontId="1" fillId="2" borderId="14" xfId="0" quotePrefix="1" applyNumberFormat="1" applyFont="1" applyFill="1" applyBorder="1" applyAlignment="1">
      <alignment horizontal="center" vertical="center"/>
    </xf>
    <xf numFmtId="49" fontId="1" fillId="2" borderId="18" xfId="0" quotePrefix="1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 applyProtection="1">
      <alignment horizontal="center" vertical="center"/>
      <protection locked="0"/>
    </xf>
    <xf numFmtId="49" fontId="1" fillId="4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 applyProtection="1">
      <alignment horizontal="right" vertical="center"/>
      <protection locked="0"/>
    </xf>
    <xf numFmtId="0" fontId="1" fillId="5" borderId="3" xfId="0" applyNumberFormat="1" applyFont="1" applyFill="1" applyBorder="1" applyAlignment="1" applyProtection="1">
      <alignment horizontal="center" vertical="center" shrinkToFit="1"/>
    </xf>
    <xf numFmtId="0" fontId="1" fillId="2" borderId="3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4" borderId="3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 applyProtection="1">
      <alignment vertical="center"/>
      <protection locked="0"/>
    </xf>
    <xf numFmtId="0" fontId="8" fillId="4" borderId="6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4" borderId="6" xfId="1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2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strike val="0"/>
        <color rgb="FFFF0000"/>
      </font>
      <numFmt numFmtId="0" formatCode="General"/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76201</xdr:colOff>
      <xdr:row>19</xdr:row>
      <xdr:rowOff>57150</xdr:rowOff>
    </xdr:from>
    <xdr:to>
      <xdr:col>7</xdr:col>
      <xdr:colOff>152401</xdr:colOff>
      <xdr:row>21</xdr:row>
      <xdr:rowOff>85725</xdr:rowOff>
    </xdr:to>
    <xdr:sp macro="" textlink="">
      <xdr:nvSpPr>
        <xdr:cNvPr id="2" name="角丸四角形 6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>
          <a:spLocks noChangeArrowheads="1"/>
        </xdr:cNvSpPr>
      </xdr:nvSpPr>
      <xdr:spPr bwMode="auto">
        <a:xfrm>
          <a:off x="266701" y="3943350"/>
          <a:ext cx="1219200" cy="371475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36576" tIns="22860" rIns="36576" bIns="22860" anchor="ctr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メインコース</a:t>
          </a:r>
          <a:endParaRPr lang="ja-JP" altLang="en-US"/>
        </a:p>
      </xdr:txBody>
    </xdr:sp>
    <xdr:clientData/>
  </xdr:twoCellAnchor>
  <xdr:twoCellAnchor>
    <xdr:from>
      <xdr:col>3</xdr:col>
      <xdr:colOff>28576</xdr:colOff>
      <xdr:row>37</xdr:row>
      <xdr:rowOff>161925</xdr:rowOff>
    </xdr:from>
    <xdr:to>
      <xdr:col>8</xdr:col>
      <xdr:colOff>28576</xdr:colOff>
      <xdr:row>39</xdr:row>
      <xdr:rowOff>104775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00000000-0008-0000-0100-0000040C0000}"/>
            </a:ext>
            <a:ext uri="{147F2762-F138-4A5C-976F-8EAC2B608ADB}">
              <a16:predDERef xmlns:a16="http://schemas.microsoft.com/office/drawing/2014/main" pred="{00000000-0008-0000-0100-0000010C0000}"/>
            </a:ext>
          </a:extLst>
        </xdr:cNvPr>
        <xdr:cNvSpPr>
          <a:spLocks noChangeArrowheads="1"/>
        </xdr:cNvSpPr>
      </xdr:nvSpPr>
      <xdr:spPr bwMode="auto">
        <a:xfrm>
          <a:off x="600076" y="6448425"/>
          <a:ext cx="952500" cy="28575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defRPr sz="1000"/>
          </a:pPr>
          <a:r>
            <a:rPr lang="en-US" altLang="ja-JP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1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日</a:t>
          </a:r>
          <a:r>
            <a: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（土） </a:t>
          </a:r>
          <a:endParaRPr lang="ja-JP" altLang="en-US"/>
        </a:p>
      </xdr:txBody>
    </xdr:sp>
    <xdr:clientData/>
  </xdr:twoCellAnchor>
  <xdr:twoCellAnchor>
    <xdr:from>
      <xdr:col>3</xdr:col>
      <xdr:colOff>28575</xdr:colOff>
      <xdr:row>42</xdr:row>
      <xdr:rowOff>142875</xdr:rowOff>
    </xdr:from>
    <xdr:to>
      <xdr:col>8</xdr:col>
      <xdr:colOff>28575</xdr:colOff>
      <xdr:row>44</xdr:row>
      <xdr:rowOff>85725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00000000-0008-0000-0100-0000050C0000}"/>
            </a:ext>
            <a:ext uri="{147F2762-F138-4A5C-976F-8EAC2B608ADB}">
              <a16:predDERef xmlns:a16="http://schemas.microsoft.com/office/drawing/2014/main" pred="{00000000-0008-0000-0100-0000040C0000}"/>
            </a:ext>
          </a:extLst>
        </xdr:cNvPr>
        <xdr:cNvSpPr>
          <a:spLocks noChangeArrowheads="1"/>
        </xdr:cNvSpPr>
      </xdr:nvSpPr>
      <xdr:spPr bwMode="auto">
        <a:xfrm>
          <a:off x="600075" y="7286625"/>
          <a:ext cx="952500" cy="28575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defRPr sz="1000"/>
          </a:pPr>
          <a:r>
            <a:rPr lang="en-US" altLang="ja-JP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1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日（日） </a:t>
          </a:r>
          <a:endParaRPr lang="ja-JP" altLang="en-US"/>
        </a:p>
      </xdr:txBody>
    </xdr:sp>
    <xdr:clientData/>
  </xdr:twoCellAnchor>
  <xdr:twoCellAnchor editAs="oneCell">
    <xdr:from>
      <xdr:col>38</xdr:col>
      <xdr:colOff>57151</xdr:colOff>
      <xdr:row>0</xdr:row>
      <xdr:rowOff>38101</xdr:rowOff>
    </xdr:from>
    <xdr:to>
      <xdr:col>44</xdr:col>
      <xdr:colOff>76200</xdr:colOff>
      <xdr:row>2</xdr:row>
      <xdr:rowOff>28272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1" y="38101"/>
          <a:ext cx="1162049" cy="533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78"/>
  <sheetViews>
    <sheetView tabSelected="1" view="pageBreakPreview" zoomScale="120" zoomScaleNormal="100" zoomScaleSheetLayoutView="120" workbookViewId="0">
      <selection activeCell="AG4" sqref="AG4:AJ4"/>
    </sheetView>
  </sheetViews>
  <sheetFormatPr defaultColWidth="8.99609375" defaultRowHeight="13.5" x14ac:dyDescent="0.1"/>
  <cols>
    <col min="1" max="46" width="2.453125" style="1" customWidth="1"/>
    <col min="47" max="47" width="8.99609375" style="1"/>
    <col min="48" max="48" width="11.7265625" style="1" bestFit="1" customWidth="1"/>
    <col min="49" max="16384" width="8.99609375" style="1"/>
  </cols>
  <sheetData>
    <row r="1" spans="1:48" ht="18.75" x14ac:dyDescent="0.1">
      <c r="A1" s="116" t="s">
        <v>65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</row>
    <row r="2" spans="1:48" ht="17.25" x14ac:dyDescent="0.1">
      <c r="A2" s="117" t="s">
        <v>52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</row>
    <row r="3" spans="1:48" x14ac:dyDescent="0.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8" x14ac:dyDescent="0.1">
      <c r="A4" s="2"/>
      <c r="B4" s="119" t="s">
        <v>46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35"/>
      <c r="AG4" s="120"/>
      <c r="AH4" s="120"/>
      <c r="AI4" s="120"/>
      <c r="AJ4" s="120"/>
      <c r="AK4" s="35" t="s">
        <v>4</v>
      </c>
      <c r="AL4" s="121"/>
      <c r="AM4" s="121"/>
      <c r="AN4" s="35" t="s">
        <v>5</v>
      </c>
      <c r="AO4" s="121"/>
      <c r="AP4" s="121"/>
      <c r="AQ4" s="122" t="s">
        <v>32</v>
      </c>
      <c r="AR4" s="122"/>
      <c r="AS4" s="122"/>
      <c r="AT4" s="2"/>
    </row>
    <row r="5" spans="1:48" ht="18.75" customHeight="1" x14ac:dyDescent="0.1">
      <c r="A5" s="2"/>
      <c r="B5" s="83" t="s">
        <v>11</v>
      </c>
      <c r="C5" s="84"/>
      <c r="D5" s="84"/>
      <c r="E5" s="84"/>
      <c r="F5" s="85"/>
      <c r="G5" s="3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37"/>
      <c r="AT5" s="2"/>
    </row>
    <row r="6" spans="1:48" ht="18.75" customHeight="1" x14ac:dyDescent="0.1">
      <c r="A6" s="2"/>
      <c r="B6" s="91" t="s">
        <v>12</v>
      </c>
      <c r="C6" s="92"/>
      <c r="D6" s="92"/>
      <c r="E6" s="92"/>
      <c r="F6" s="93"/>
      <c r="G6" s="103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4"/>
      <c r="AT6" s="2"/>
    </row>
    <row r="7" spans="1:48" ht="18.75" customHeight="1" x14ac:dyDescent="0.1">
      <c r="A7" s="2"/>
      <c r="B7" s="94"/>
      <c r="C7" s="95"/>
      <c r="D7" s="95"/>
      <c r="E7" s="95"/>
      <c r="F7" s="96"/>
      <c r="G7" s="104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5"/>
      <c r="AT7" s="2"/>
      <c r="AV7" s="24"/>
    </row>
    <row r="8" spans="1:48" ht="18.75" customHeight="1" x14ac:dyDescent="0.1">
      <c r="A8" s="2"/>
      <c r="B8" s="83" t="s">
        <v>33</v>
      </c>
      <c r="C8" s="84"/>
      <c r="D8" s="84"/>
      <c r="E8" s="84"/>
      <c r="F8" s="85"/>
      <c r="G8" s="3"/>
      <c r="H8" s="51"/>
      <c r="I8" s="51"/>
      <c r="J8" s="51"/>
      <c r="K8" s="37"/>
      <c r="L8" s="87" t="s">
        <v>3</v>
      </c>
      <c r="M8" s="88"/>
      <c r="N8" s="88"/>
      <c r="O8" s="89"/>
      <c r="P8" s="3"/>
      <c r="Q8" s="105"/>
      <c r="R8" s="105"/>
      <c r="S8" s="105"/>
      <c r="T8" s="105"/>
      <c r="U8" s="88" t="s">
        <v>4</v>
      </c>
      <c r="V8" s="88"/>
      <c r="W8" s="105"/>
      <c r="X8" s="105"/>
      <c r="Y8" s="88" t="s">
        <v>5</v>
      </c>
      <c r="Z8" s="88"/>
      <c r="AA8" s="105"/>
      <c r="AB8" s="105"/>
      <c r="AC8" s="105"/>
      <c r="AD8" s="88" t="s">
        <v>6</v>
      </c>
      <c r="AE8" s="88"/>
      <c r="AF8" s="4" t="s">
        <v>7</v>
      </c>
      <c r="AG8" s="106" t="str">
        <f>IF(OR($Q$8="",$W$8="",$AA$8=""),"",IF(OR($AG$4="",$AL$4="",$AO$4=""),"記入日未入力",DATEDIF(DATE($Q$8,$W$8,$AA$8),DATE($AG$4,$AL$4,$AO$4),"Y")))</f>
        <v/>
      </c>
      <c r="AH8" s="106"/>
      <c r="AI8" s="106"/>
      <c r="AJ8" s="106"/>
      <c r="AK8" s="107" t="s">
        <v>49</v>
      </c>
      <c r="AL8" s="107"/>
      <c r="AM8" s="107"/>
      <c r="AN8" s="107"/>
      <c r="AO8" s="107"/>
      <c r="AP8" s="107"/>
      <c r="AQ8" s="107"/>
      <c r="AR8" s="107"/>
      <c r="AS8" s="108"/>
      <c r="AT8" s="2"/>
      <c r="AV8" s="23"/>
    </row>
    <row r="9" spans="1:48" ht="18.75" customHeight="1" x14ac:dyDescent="0.1">
      <c r="A9" s="2"/>
      <c r="B9" s="83" t="s">
        <v>13</v>
      </c>
      <c r="C9" s="84"/>
      <c r="D9" s="84"/>
      <c r="E9" s="84"/>
      <c r="F9" s="85"/>
      <c r="G9" s="3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10" t="s">
        <v>45</v>
      </c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1"/>
      <c r="AT9" s="2"/>
      <c r="AV9" s="24"/>
    </row>
    <row r="10" spans="1:48" ht="18.75" customHeight="1" x14ac:dyDescent="0.1">
      <c r="A10" s="2"/>
      <c r="B10" s="91" t="s">
        <v>14</v>
      </c>
      <c r="C10" s="92"/>
      <c r="D10" s="92"/>
      <c r="E10" s="92"/>
      <c r="F10" s="93"/>
      <c r="G10" s="103" t="s">
        <v>15</v>
      </c>
      <c r="H10" s="101"/>
      <c r="I10" s="101"/>
      <c r="J10" s="101"/>
      <c r="K10" s="101"/>
      <c r="L10" s="101"/>
      <c r="M10" s="101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9"/>
      <c r="AT10" s="2"/>
      <c r="AV10" s="23"/>
    </row>
    <row r="11" spans="1:48" ht="18.75" customHeight="1" x14ac:dyDescent="0.1">
      <c r="A11" s="2"/>
      <c r="B11" s="94"/>
      <c r="C11" s="95"/>
      <c r="D11" s="95"/>
      <c r="E11" s="95"/>
      <c r="F11" s="96"/>
      <c r="G11" s="104"/>
      <c r="H11" s="102"/>
      <c r="I11" s="102"/>
      <c r="J11" s="102"/>
      <c r="K11" s="102"/>
      <c r="L11" s="102"/>
      <c r="M11" s="102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100"/>
      <c r="AT11" s="2"/>
    </row>
    <row r="12" spans="1:48" ht="18.75" customHeight="1" x14ac:dyDescent="0.1">
      <c r="A12" s="2"/>
      <c r="B12" s="83" t="s">
        <v>16</v>
      </c>
      <c r="C12" s="84"/>
      <c r="D12" s="84"/>
      <c r="E12" s="84"/>
      <c r="F12" s="85"/>
      <c r="G12" s="5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6"/>
      <c r="W12" s="87" t="s">
        <v>2</v>
      </c>
      <c r="X12" s="88"/>
      <c r="Y12" s="88"/>
      <c r="Z12" s="89"/>
      <c r="AA12" s="5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6"/>
      <c r="AT12" s="2"/>
    </row>
    <row r="13" spans="1:48" ht="18.75" customHeight="1" x14ac:dyDescent="0.1">
      <c r="A13" s="2"/>
      <c r="B13" s="83" t="s">
        <v>17</v>
      </c>
      <c r="C13" s="84"/>
      <c r="D13" s="84"/>
      <c r="E13" s="84"/>
      <c r="F13" s="85"/>
      <c r="G13" s="5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6"/>
      <c r="AA13" s="25"/>
      <c r="AB13" s="90" t="s">
        <v>40</v>
      </c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2"/>
      <c r="AV13" s="24"/>
    </row>
    <row r="14" spans="1:48" x14ac:dyDescent="0.1">
      <c r="A14" s="2"/>
      <c r="B14" s="2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2"/>
      <c r="AT14" s="2"/>
      <c r="AV14" s="24"/>
    </row>
    <row r="15" spans="1:48" x14ac:dyDescent="0.1">
      <c r="A15" s="2"/>
      <c r="B15" s="79" t="s">
        <v>48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2"/>
    </row>
    <row r="16" spans="1:48" x14ac:dyDescent="0.1">
      <c r="A16" s="2"/>
      <c r="B16" s="32" t="s">
        <v>18</v>
      </c>
      <c r="C16" s="79" t="s">
        <v>56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2"/>
    </row>
    <row r="17" spans="1:48" x14ac:dyDescent="0.1">
      <c r="A17" s="2"/>
      <c r="B17" s="32"/>
      <c r="C17" s="81" t="s">
        <v>68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2"/>
    </row>
    <row r="18" spans="1:48" x14ac:dyDescent="0.1">
      <c r="A18" s="2"/>
      <c r="B18" s="32"/>
      <c r="C18" s="81" t="s">
        <v>64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32"/>
    </row>
    <row r="19" spans="1:48" x14ac:dyDescent="0.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82" t="s">
        <v>34</v>
      </c>
      <c r="AN19" s="82"/>
      <c r="AO19" s="82"/>
      <c r="AP19" s="2"/>
      <c r="AQ19" s="2"/>
      <c r="AR19" s="2"/>
      <c r="AS19" s="2"/>
      <c r="AT19" s="2"/>
      <c r="AV19" s="1" t="str">
        <f>IF(E9="","",DATEDIF(E9,$F$7,"Y"))</f>
        <v/>
      </c>
    </row>
    <row r="20" spans="1:48" x14ac:dyDescent="0.1">
      <c r="A20" s="2"/>
      <c r="B20" s="2"/>
      <c r="C20" s="2"/>
      <c r="D20" s="2"/>
      <c r="E20" s="2"/>
      <c r="F20" s="2"/>
      <c r="G20" s="2"/>
      <c r="H20" s="2"/>
      <c r="I20" s="70" t="s">
        <v>66</v>
      </c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1" t="s">
        <v>35</v>
      </c>
      <c r="AE20" s="71"/>
      <c r="AF20" s="71"/>
      <c r="AG20" s="67">
        <v>21000</v>
      </c>
      <c r="AH20" s="67"/>
      <c r="AI20" s="67"/>
      <c r="AJ20" s="67"/>
      <c r="AK20" s="67"/>
      <c r="AL20" s="9"/>
      <c r="AM20" s="50"/>
      <c r="AN20" s="51"/>
      <c r="AO20" s="52"/>
      <c r="AP20" s="56" t="str">
        <f>IF($AM20&lt;&gt;"○","",IF(OR($Q$8="",$W$8="",$AA$8=""),"生年月日未入力",IF(DATE($Q$8,$W$8,$AA$8)&lt;DATE(2010,4,2),$AG20,"　選択不可")))</f>
        <v/>
      </c>
      <c r="AQ20" s="57"/>
      <c r="AR20" s="57"/>
      <c r="AS20" s="58"/>
      <c r="AT20" s="2"/>
      <c r="AV20" s="24"/>
    </row>
    <row r="21" spans="1:48" x14ac:dyDescent="0.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D21" s="32"/>
      <c r="AE21" s="32"/>
      <c r="AF21" s="31" t="s">
        <v>61</v>
      </c>
      <c r="AG21" s="67">
        <v>14000</v>
      </c>
      <c r="AH21" s="67"/>
      <c r="AI21" s="67"/>
      <c r="AJ21" s="67"/>
      <c r="AK21" s="67"/>
      <c r="AL21" s="9"/>
      <c r="AM21" s="50"/>
      <c r="AN21" s="51"/>
      <c r="AO21" s="52"/>
      <c r="AP21" s="56" t="str">
        <f>IF($AM21&lt;&gt;"○","",IF(OR($Q$8="",$W$8="",$AA$8=""),"生年月日未入力",IF(DATE($Q$8,$W$8,$AA$8)&gt;=DATE(2010,4,2),$AG21,"　選択不可")))</f>
        <v/>
      </c>
      <c r="AQ21" s="57"/>
      <c r="AR21" s="57"/>
      <c r="AS21" s="58"/>
      <c r="AT21" s="2"/>
    </row>
    <row r="22" spans="1:48" x14ac:dyDescent="0.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71" t="s">
        <v>20</v>
      </c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60">
        <v>1000</v>
      </c>
      <c r="AH22" s="60"/>
      <c r="AI22" s="60"/>
      <c r="AJ22" s="60"/>
      <c r="AK22" s="60"/>
      <c r="AL22" s="8"/>
      <c r="AM22" s="50"/>
      <c r="AN22" s="51"/>
      <c r="AO22" s="52"/>
      <c r="AP22" s="61" t="str">
        <f>IF($AM22&lt;&gt;"○","",IF(OR($H$9="",$H$9="　"),"クラブ名未入力",IF(OR($AM20="○",$AM21="○"),IF($AM22="○",$AG22,""),"単独選択不可")))</f>
        <v/>
      </c>
      <c r="AQ22" s="62"/>
      <c r="AR22" s="62"/>
      <c r="AS22" s="63"/>
      <c r="AT22" s="2"/>
    </row>
    <row r="23" spans="1:48" x14ac:dyDescent="0.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 t="s">
        <v>62</v>
      </c>
      <c r="AG23" s="60">
        <v>6000</v>
      </c>
      <c r="AH23" s="60"/>
      <c r="AI23" s="60"/>
      <c r="AJ23" s="60"/>
      <c r="AK23" s="60"/>
      <c r="AL23" s="8"/>
      <c r="AM23" s="50"/>
      <c r="AN23" s="51"/>
      <c r="AO23" s="52"/>
      <c r="AP23" s="61" t="str">
        <f>IF($AM23&lt;&gt;"○","",IF(OR($Q$8="",$W$8="",$AA$8=""),"生年月日未入力",IF(DATE($Q$8,$W$8,$AA$8)&lt;DATE(2010,4,2),$AG23,"　選択不可")))</f>
        <v/>
      </c>
      <c r="AQ23" s="62"/>
      <c r="AR23" s="62"/>
      <c r="AS23" s="63"/>
      <c r="AT23" s="2"/>
    </row>
    <row r="24" spans="1:48" x14ac:dyDescent="0.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 t="s">
        <v>63</v>
      </c>
      <c r="AG24" s="60">
        <v>3000</v>
      </c>
      <c r="AH24" s="60"/>
      <c r="AI24" s="60"/>
      <c r="AJ24" s="60"/>
      <c r="AK24" s="60"/>
      <c r="AL24" s="8"/>
      <c r="AM24" s="50"/>
      <c r="AN24" s="51"/>
      <c r="AO24" s="52"/>
      <c r="AP24" s="61" t="str">
        <f>IF($AM24&lt;&gt;"○","",IF(OR($Q$8="",$W$8="",$AA$8=""),"生年月日未入力",IF(DATE($Q$8,$W$8,$AA$8)&gt;=DATE(2010,4,2),$AG24,"　選択不可")))</f>
        <v/>
      </c>
      <c r="AQ24" s="62"/>
      <c r="AR24" s="62"/>
      <c r="AS24" s="63"/>
      <c r="AT24" s="2"/>
    </row>
    <row r="25" spans="1:48" x14ac:dyDescent="0.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13"/>
      <c r="AH25" s="13"/>
      <c r="AI25" s="13"/>
      <c r="AJ25" s="13"/>
      <c r="AK25" s="13"/>
      <c r="AL25" s="2"/>
      <c r="AM25" s="39"/>
      <c r="AN25" s="39"/>
      <c r="AO25" s="39"/>
      <c r="AP25" s="2"/>
      <c r="AQ25" s="2"/>
      <c r="AR25" s="2"/>
      <c r="AS25" s="2"/>
      <c r="AT25" s="2"/>
    </row>
    <row r="26" spans="1:48" x14ac:dyDescent="0.1">
      <c r="A26" s="2"/>
      <c r="B26" s="2"/>
      <c r="C26" s="2"/>
      <c r="D26" s="2"/>
      <c r="E26" s="2"/>
      <c r="F26" s="2"/>
      <c r="G26" s="2"/>
      <c r="H26" s="2"/>
      <c r="I26" s="79" t="s">
        <v>67</v>
      </c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1" t="s">
        <v>35</v>
      </c>
      <c r="AE26" s="71"/>
      <c r="AF26" s="71"/>
      <c r="AG26" s="67">
        <v>27000</v>
      </c>
      <c r="AH26" s="67"/>
      <c r="AI26" s="67"/>
      <c r="AJ26" s="67"/>
      <c r="AK26" s="67"/>
      <c r="AL26" s="9"/>
      <c r="AM26" s="50"/>
      <c r="AN26" s="51"/>
      <c r="AO26" s="52"/>
      <c r="AP26" s="56" t="str">
        <f>IF($AM26&lt;&gt;"○","",IF(OR($Q$8="",$W$8="",$AA$8=""),"生年月日未入力",IF(DATE($Q$8,$W$8,$AA$8)&lt;DATE(2010,4,2),$AG26,"　選択不可")))</f>
        <v/>
      </c>
      <c r="AQ26" s="57"/>
      <c r="AR26" s="57"/>
      <c r="AS26" s="58"/>
      <c r="AT26" s="2"/>
    </row>
    <row r="27" spans="1:48" x14ac:dyDescent="0.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31"/>
      <c r="AB27" s="31"/>
      <c r="AD27" s="31"/>
      <c r="AE27" s="31"/>
      <c r="AF27" s="31" t="s">
        <v>61</v>
      </c>
      <c r="AG27" s="67">
        <v>19000</v>
      </c>
      <c r="AH27" s="67"/>
      <c r="AI27" s="67"/>
      <c r="AJ27" s="67"/>
      <c r="AK27" s="67"/>
      <c r="AL27" s="9"/>
      <c r="AM27" s="50"/>
      <c r="AN27" s="51"/>
      <c r="AO27" s="52"/>
      <c r="AP27" s="56" t="str">
        <f>IF($AM27&lt;&gt;"○","",IF(OR($Q$8="",$W$8="",$AA$8=""),"生年月日未入力",IF(DATE($Q$8,$W$8,$AA$8)&gt;=DATE(2010,4,2),$AG27,"　選択不可")))</f>
        <v/>
      </c>
      <c r="AQ27" s="57"/>
      <c r="AR27" s="57"/>
      <c r="AS27" s="58"/>
      <c r="AT27" s="2"/>
    </row>
    <row r="28" spans="1:48" x14ac:dyDescent="0.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71" t="s">
        <v>20</v>
      </c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60">
        <v>1000</v>
      </c>
      <c r="AH28" s="60"/>
      <c r="AI28" s="60"/>
      <c r="AJ28" s="60"/>
      <c r="AK28" s="60"/>
      <c r="AL28" s="8"/>
      <c r="AM28" s="50"/>
      <c r="AN28" s="51"/>
      <c r="AO28" s="52"/>
      <c r="AP28" s="61" t="str">
        <f>IF($AM28&lt;&gt;"○","",IF(OR($H$9="",$H$9="　"),"クラブ名未入力",IF(OR($AM26="○",$AM27="○"),IF($AM28="○",$AG28,""),"単独選択不可")))</f>
        <v/>
      </c>
      <c r="AQ28" s="62"/>
      <c r="AR28" s="62"/>
      <c r="AS28" s="63"/>
      <c r="AT28" s="2"/>
    </row>
    <row r="29" spans="1:48" x14ac:dyDescent="0.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 t="s">
        <v>62</v>
      </c>
      <c r="AG29" s="60">
        <v>6000</v>
      </c>
      <c r="AH29" s="60"/>
      <c r="AI29" s="60"/>
      <c r="AJ29" s="60"/>
      <c r="AK29" s="60"/>
      <c r="AL29" s="8"/>
      <c r="AM29" s="50"/>
      <c r="AN29" s="51"/>
      <c r="AO29" s="52"/>
      <c r="AP29" s="61" t="str">
        <f>IF($AM29&lt;&gt;"○","",IF(OR($Q$8="",$W$8="",$AA$8=""),"生年月日未入力",IF(DATE($Q$8,$W$8,$AA$8)&lt;DATE(2010,4,2),$AG29,"　選択不可")))</f>
        <v/>
      </c>
      <c r="AQ29" s="62"/>
      <c r="AR29" s="62"/>
      <c r="AS29" s="63"/>
      <c r="AT29" s="2"/>
    </row>
    <row r="30" spans="1:48" x14ac:dyDescent="0.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 t="s">
        <v>63</v>
      </c>
      <c r="AG30" s="60">
        <v>3000</v>
      </c>
      <c r="AH30" s="60"/>
      <c r="AI30" s="60"/>
      <c r="AJ30" s="60"/>
      <c r="AK30" s="60"/>
      <c r="AL30" s="8"/>
      <c r="AM30" s="50"/>
      <c r="AN30" s="51"/>
      <c r="AO30" s="52"/>
      <c r="AP30" s="61" t="str">
        <f>IF($AM30&lt;&gt;"○","",IF(OR($Q$8="",$W$8="",$AA$8=""),"生年月日未入力",IF(DATE($Q$8,$W$8,$AA$8)&gt;=DATE(2010,4,2),$AG30,"　選択不可")))</f>
        <v/>
      </c>
      <c r="AQ30" s="62"/>
      <c r="AR30" s="62"/>
      <c r="AS30" s="63"/>
      <c r="AT30" s="2"/>
    </row>
    <row r="31" spans="1:48" x14ac:dyDescent="0.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7"/>
      <c r="AH31" s="7"/>
      <c r="AI31" s="7"/>
      <c r="AJ31" s="7"/>
      <c r="AK31" s="7"/>
      <c r="AL31" s="8"/>
      <c r="AM31" s="39"/>
      <c r="AN31" s="39"/>
      <c r="AO31" s="39"/>
      <c r="AP31" s="9"/>
      <c r="AQ31" s="9"/>
      <c r="AR31" s="9"/>
      <c r="AS31" s="9"/>
      <c r="AT31" s="2"/>
    </row>
    <row r="32" spans="1:48" x14ac:dyDescent="0.1">
      <c r="A32" s="2"/>
      <c r="B32" s="70" t="s">
        <v>29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39"/>
      <c r="AN32" s="39"/>
      <c r="AO32" s="39"/>
      <c r="AP32" s="32"/>
      <c r="AQ32" s="32"/>
      <c r="AR32" s="32"/>
      <c r="AS32" s="32"/>
      <c r="AT32" s="2"/>
    </row>
    <row r="33" spans="1:48" x14ac:dyDescent="0.1">
      <c r="A33" s="2"/>
      <c r="B33" s="2"/>
      <c r="C33" s="2"/>
      <c r="D33" s="2"/>
      <c r="E33" s="2"/>
      <c r="F33" s="2"/>
      <c r="G33" s="32"/>
      <c r="H33" s="32"/>
      <c r="I33" s="32"/>
      <c r="J33" s="71" t="s">
        <v>21</v>
      </c>
      <c r="K33" s="71"/>
      <c r="L33" s="71"/>
      <c r="M33" s="71"/>
      <c r="N33" s="71"/>
      <c r="O33" s="2"/>
      <c r="P33" s="50"/>
      <c r="Q33" s="51"/>
      <c r="R33" s="52"/>
      <c r="S33" s="32"/>
      <c r="T33" s="32"/>
      <c r="U33" s="32"/>
      <c r="V33" s="71" t="s">
        <v>22</v>
      </c>
      <c r="W33" s="71"/>
      <c r="X33" s="71"/>
      <c r="Y33" s="71"/>
      <c r="Z33" s="71"/>
      <c r="AA33" s="2"/>
      <c r="AB33" s="50"/>
      <c r="AC33" s="51"/>
      <c r="AD33" s="52"/>
      <c r="AE33" s="2"/>
      <c r="AF33" s="77" t="str">
        <f>IF(AND($P$33="",$AB$33=""),"",IF(AND($P$33="○",$AB$33="○"),"どちらか一方をお選びください。",""))</f>
        <v/>
      </c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2"/>
    </row>
    <row r="34" spans="1:48" x14ac:dyDescent="0.1">
      <c r="A34" s="2"/>
      <c r="B34" s="2"/>
      <c r="C34" s="2"/>
      <c r="D34" s="2"/>
      <c r="E34" s="2"/>
      <c r="F34" s="2"/>
      <c r="G34" s="32"/>
      <c r="H34" s="32"/>
      <c r="I34" s="32"/>
      <c r="J34" s="31"/>
      <c r="K34" s="31"/>
      <c r="L34" s="31"/>
      <c r="M34" s="31"/>
      <c r="N34" s="31"/>
      <c r="O34" s="2"/>
      <c r="P34" s="2"/>
      <c r="Q34" s="2"/>
      <c r="R34" s="2"/>
      <c r="S34" s="32"/>
      <c r="T34" s="32"/>
      <c r="U34" s="32"/>
      <c r="V34" s="31"/>
      <c r="W34" s="31"/>
      <c r="X34" s="31"/>
      <c r="Y34" s="31"/>
      <c r="Z34" s="31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39"/>
      <c r="AN34" s="39"/>
      <c r="AO34" s="39"/>
      <c r="AP34" s="2"/>
      <c r="AQ34" s="2"/>
      <c r="AR34" s="2"/>
      <c r="AS34" s="2"/>
      <c r="AT34" s="2"/>
    </row>
    <row r="35" spans="1:48" x14ac:dyDescent="0.1">
      <c r="A35" s="2"/>
      <c r="B35" s="70" t="s">
        <v>42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1" t="s">
        <v>36</v>
      </c>
      <c r="S35" s="71"/>
      <c r="T35" s="59"/>
      <c r="U35" s="50"/>
      <c r="V35" s="51"/>
      <c r="W35" s="52"/>
      <c r="X35" s="59" t="s">
        <v>37</v>
      </c>
      <c r="Y35" s="71"/>
      <c r="Z35" s="59"/>
      <c r="AA35" s="50"/>
      <c r="AB35" s="51"/>
      <c r="AC35" s="52"/>
      <c r="AD35" s="59" t="s">
        <v>38</v>
      </c>
      <c r="AE35" s="71"/>
      <c r="AF35" s="59"/>
      <c r="AG35" s="50"/>
      <c r="AH35" s="51"/>
      <c r="AI35" s="52"/>
      <c r="AJ35" s="59" t="s">
        <v>39</v>
      </c>
      <c r="AK35" s="59"/>
      <c r="AL35" s="78"/>
      <c r="AM35" s="50"/>
      <c r="AN35" s="51"/>
      <c r="AO35" s="52"/>
      <c r="AP35" s="2"/>
      <c r="AQ35" s="2"/>
      <c r="AR35" s="2"/>
      <c r="AS35" s="2"/>
      <c r="AT35" s="2"/>
    </row>
    <row r="36" spans="1:48" x14ac:dyDescent="0.1">
      <c r="A36" s="2"/>
      <c r="B36" s="2"/>
      <c r="C36" s="2"/>
      <c r="D36" s="2"/>
      <c r="E36" s="2"/>
      <c r="F36" s="2"/>
      <c r="G36" s="32"/>
      <c r="H36" s="32"/>
      <c r="I36" s="32"/>
      <c r="J36" s="32"/>
      <c r="K36" s="3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77" t="str">
        <f>IF(AND($U$35="",$AA$35="",$AG$35="",$AM$35=""),"",IF(COUNTIF($U$35,"○")+COUNTIF($AA$35,"○")+COUNTIF($AG$35,"○")+COUNTIF($AM$35,"○")&lt;&gt;1,"いずれか１つをお選びください。",""))</f>
        <v/>
      </c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2"/>
      <c r="AM36" s="39"/>
      <c r="AN36" s="39"/>
      <c r="AO36" s="39"/>
      <c r="AP36" s="2"/>
      <c r="AQ36" s="2"/>
      <c r="AR36" s="2"/>
      <c r="AS36" s="2"/>
      <c r="AT36" s="2"/>
    </row>
    <row r="37" spans="1:48" x14ac:dyDescent="0.1">
      <c r="A37" s="2"/>
      <c r="B37" s="70" t="s">
        <v>47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2"/>
    </row>
    <row r="38" spans="1:48" x14ac:dyDescent="0.1">
      <c r="A38" s="2"/>
      <c r="B38" s="2"/>
      <c r="C38" s="10"/>
      <c r="D38" s="1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15"/>
      <c r="AL38" s="2"/>
      <c r="AM38" s="39"/>
      <c r="AN38" s="39"/>
      <c r="AO38" s="39"/>
      <c r="AP38" s="2"/>
      <c r="AQ38" s="2"/>
      <c r="AR38" s="2"/>
      <c r="AS38" s="2"/>
      <c r="AT38" s="2"/>
    </row>
    <row r="39" spans="1:48" x14ac:dyDescent="0.1">
      <c r="A39" s="2"/>
      <c r="B39" s="2"/>
      <c r="C39" s="10"/>
      <c r="D39" s="1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40"/>
      <c r="AN39" s="40"/>
      <c r="AO39" s="40"/>
      <c r="AP39" s="2"/>
      <c r="AQ39" s="2"/>
      <c r="AR39" s="2"/>
      <c r="AS39" s="2"/>
      <c r="AT39" s="2"/>
    </row>
    <row r="40" spans="1:48" x14ac:dyDescent="0.1">
      <c r="A40" s="2"/>
      <c r="B40" s="2"/>
      <c r="C40" s="10"/>
      <c r="D40" s="1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39"/>
      <c r="AN40" s="39"/>
      <c r="AO40" s="39"/>
      <c r="AP40" s="2"/>
      <c r="AQ40" s="2"/>
      <c r="AR40" s="2"/>
      <c r="AS40" s="2"/>
      <c r="AT40" s="2"/>
    </row>
    <row r="41" spans="1:48" x14ac:dyDescent="0.1">
      <c r="A41" s="2"/>
      <c r="B41" s="2"/>
      <c r="C41" s="10"/>
      <c r="D41" s="10"/>
      <c r="E41" s="15" t="s">
        <v>57</v>
      </c>
      <c r="F41" s="53" t="s">
        <v>53</v>
      </c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 t="s">
        <v>41</v>
      </c>
      <c r="X41" s="54"/>
      <c r="Y41" s="54"/>
      <c r="Z41" s="54"/>
      <c r="AA41" s="55">
        <v>1500</v>
      </c>
      <c r="AB41" s="55"/>
      <c r="AC41" s="55"/>
      <c r="AD41" s="55"/>
      <c r="AE41" s="55"/>
      <c r="AF41" s="16"/>
      <c r="AG41" s="19" t="s">
        <v>44</v>
      </c>
      <c r="AH41" s="50"/>
      <c r="AI41" s="51"/>
      <c r="AJ41" s="52"/>
      <c r="AK41" s="17"/>
      <c r="AL41" s="21" t="s">
        <v>43</v>
      </c>
      <c r="AM41" s="50"/>
      <c r="AN41" s="51"/>
      <c r="AO41" s="52"/>
      <c r="AP41" s="56" t="str">
        <f>IF(AND($AH41&lt;&gt;"○",$AM41&lt;&gt;"○"),"",IF(OR(AND($P$33="",$AB$33=""),AND($U$35="",$AA$35="",$AG$35="",$AM$35=""))," 必須未入力",IF(AND($AH41="○",$AM41="○"),IF(DATE($Q$8,$W$8,$AA$8)&gt;=DATE(2010,4,2),"　選択不可",$AA41*2),IF(OR(AH41="○",AM41="○"),IF(DATE($Q$8,$W$8,$AA$8)&gt;DATE(2010,4,2),"　選択不可",$AA41)))))</f>
        <v/>
      </c>
      <c r="AQ41" s="57"/>
      <c r="AR41" s="57"/>
      <c r="AS41" s="58"/>
      <c r="AT41" s="2"/>
    </row>
    <row r="42" spans="1:48" x14ac:dyDescent="0.1">
      <c r="A42" s="2"/>
      <c r="B42" s="2"/>
      <c r="C42" s="10"/>
      <c r="D42" s="10"/>
      <c r="E42" s="11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11"/>
      <c r="U42" s="11"/>
      <c r="V42" s="11"/>
      <c r="W42" s="72" t="s">
        <v>19</v>
      </c>
      <c r="X42" s="72"/>
      <c r="Y42" s="72"/>
      <c r="Z42" s="72"/>
      <c r="AA42" s="76">
        <v>750</v>
      </c>
      <c r="AB42" s="76"/>
      <c r="AC42" s="76"/>
      <c r="AD42" s="76"/>
      <c r="AE42" s="76"/>
      <c r="AF42" s="18"/>
      <c r="AG42" s="20" t="s">
        <v>44</v>
      </c>
      <c r="AH42" s="50"/>
      <c r="AI42" s="51"/>
      <c r="AJ42" s="52"/>
      <c r="AK42" s="17"/>
      <c r="AL42" s="21" t="s">
        <v>43</v>
      </c>
      <c r="AM42" s="50"/>
      <c r="AN42" s="51"/>
      <c r="AO42" s="52"/>
      <c r="AP42" s="56" t="str">
        <f>IF(AND($AH42&lt;&gt;"○",$AM42&lt;&gt;"○"),"",IF(OR(AND($P$33="",$AB$33=""),AND($U$35="",$AA$35="",$AG$35="",$AM$35=""))," 必須未入力",IF(AND($AH42="○",$AM42="○"),IF(DATE($Q$8,$W$8,$AA$8)&lt;DATE(2010,4,2),"　選択不可",$AA42*2),IF(OR(AH42="○",AM42="○"),IF(DATE($Q$8,$W$8,$AA$8)&lt;DATE(2010,4,2),"　選択不可",$AA42)))))</f>
        <v/>
      </c>
      <c r="AQ42" s="57"/>
      <c r="AR42" s="57"/>
      <c r="AS42" s="58"/>
      <c r="AT42" s="2"/>
    </row>
    <row r="43" spans="1:48" x14ac:dyDescent="0.1">
      <c r="A43" s="2"/>
      <c r="B43" s="2"/>
      <c r="C43" s="10"/>
      <c r="D43" s="1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15"/>
      <c r="AL43" s="2"/>
      <c r="AM43" s="39"/>
      <c r="AN43" s="39"/>
      <c r="AO43" s="39"/>
      <c r="AP43" s="2"/>
      <c r="AQ43" s="2"/>
      <c r="AR43" s="2"/>
      <c r="AS43" s="2"/>
      <c r="AT43" s="2"/>
    </row>
    <row r="44" spans="1:48" x14ac:dyDescent="0.1">
      <c r="A44" s="2"/>
      <c r="B44" s="2"/>
      <c r="C44" s="10"/>
      <c r="D44" s="10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40"/>
      <c r="AN44" s="40"/>
      <c r="AO44" s="40"/>
      <c r="AP44" s="2"/>
      <c r="AQ44" s="2"/>
      <c r="AR44" s="2"/>
      <c r="AS44" s="2"/>
      <c r="AT44" s="2"/>
    </row>
    <row r="45" spans="1:48" x14ac:dyDescent="0.1">
      <c r="A45" s="2"/>
      <c r="B45" s="2"/>
      <c r="C45" s="10"/>
      <c r="D45" s="10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39"/>
      <c r="AN45" s="39"/>
      <c r="AO45" s="39"/>
      <c r="AP45" s="2"/>
      <c r="AQ45" s="2"/>
      <c r="AR45" s="2"/>
      <c r="AS45" s="2"/>
      <c r="AT45" s="2"/>
    </row>
    <row r="46" spans="1:48" x14ac:dyDescent="0.1">
      <c r="A46" s="2"/>
      <c r="B46" s="2"/>
      <c r="C46" s="2"/>
      <c r="D46" s="2"/>
      <c r="E46" s="15" t="s">
        <v>23</v>
      </c>
      <c r="F46" s="53" t="s">
        <v>55</v>
      </c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 t="s">
        <v>8</v>
      </c>
      <c r="AC46" s="54"/>
      <c r="AD46" s="54"/>
      <c r="AE46" s="54"/>
      <c r="AF46" s="54"/>
      <c r="AG46" s="67">
        <v>2000</v>
      </c>
      <c r="AH46" s="67"/>
      <c r="AI46" s="67"/>
      <c r="AJ46" s="67"/>
      <c r="AK46" s="67"/>
      <c r="AL46" s="9"/>
      <c r="AM46" s="50"/>
      <c r="AN46" s="51"/>
      <c r="AO46" s="52"/>
      <c r="AP46" s="56" t="str">
        <f>IF($AM46&lt;&gt;"○","",IF(OR(AND($P$33="",$AB$33=""),AND($U$35="",$AA$35="",$AG$35="",$AM$35=""),$Q$49="")," 必須未入力",IF(OR($Q$8="",$W$8="",$AA$8=""),"生年月日未入力",$AG46)))</f>
        <v/>
      </c>
      <c r="AQ46" s="57"/>
      <c r="AR46" s="57"/>
      <c r="AS46" s="58"/>
      <c r="AT46" s="2"/>
    </row>
    <row r="47" spans="1:48" x14ac:dyDescent="0.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59" t="s">
        <v>60</v>
      </c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67">
        <v>1000</v>
      </c>
      <c r="AH47" s="67"/>
      <c r="AI47" s="67"/>
      <c r="AJ47" s="67"/>
      <c r="AK47" s="67"/>
      <c r="AL47" s="9"/>
      <c r="AM47" s="50"/>
      <c r="AN47" s="51"/>
      <c r="AO47" s="52"/>
      <c r="AP47" s="56" t="str">
        <f>IF($AM47&lt;&gt;"○","",IF(OR(AND($P$33="",$AB$33=""),AND($U$35="",$AA$35="",$AG$35="",$AM$35=""),$AH$49="")," 必須未入力",IF(OR($Q$8="",$W$8="",$AA$8=""),"生年月日未入力",IF(DATEDIF(DATE($Q$8,$W$8,$AA$8),DATE(2022,4,1),"Y")&gt;=12,"　選択不可",$AG47))))</f>
        <v/>
      </c>
      <c r="AQ47" s="57"/>
      <c r="AR47" s="57"/>
      <c r="AS47" s="58"/>
      <c r="AT47" s="2"/>
      <c r="AV47" s="22"/>
    </row>
    <row r="48" spans="1:48" x14ac:dyDescent="0.1">
      <c r="A48" s="2"/>
      <c r="B48" s="2"/>
      <c r="C48" s="2"/>
      <c r="D48" s="2"/>
      <c r="E48" s="74" t="s">
        <v>50</v>
      </c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39"/>
      <c r="AN48" s="39"/>
      <c r="AO48" s="39"/>
      <c r="AP48" s="2"/>
      <c r="AQ48" s="2"/>
      <c r="AR48" s="2"/>
      <c r="AS48" s="2"/>
      <c r="AT48" s="2"/>
    </row>
    <row r="49" spans="1:52" x14ac:dyDescent="0.1">
      <c r="A49" s="2"/>
      <c r="B49" s="2"/>
      <c r="C49" s="2"/>
      <c r="D49" s="2"/>
      <c r="E49" s="10"/>
      <c r="F49" s="10"/>
      <c r="G49" s="10"/>
      <c r="H49" s="65" t="s">
        <v>30</v>
      </c>
      <c r="I49" s="65"/>
      <c r="J49" s="65"/>
      <c r="K49" s="65"/>
      <c r="L49" s="65"/>
      <c r="M49" s="65"/>
      <c r="N49" s="65"/>
      <c r="O49" s="65"/>
      <c r="P49" s="65"/>
      <c r="Q49" s="50"/>
      <c r="R49" s="51"/>
      <c r="S49" s="52"/>
      <c r="T49" s="14" t="s">
        <v>9</v>
      </c>
      <c r="U49" s="65" t="s">
        <v>31</v>
      </c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50"/>
      <c r="AI49" s="51"/>
      <c r="AJ49" s="52"/>
      <c r="AK49" s="14" t="s">
        <v>9</v>
      </c>
      <c r="AL49" s="2"/>
      <c r="AM49" s="39"/>
      <c r="AN49" s="39"/>
      <c r="AO49" s="39"/>
      <c r="AP49" s="2"/>
      <c r="AQ49" s="2"/>
      <c r="AR49" s="2"/>
      <c r="AS49" s="2"/>
      <c r="AT49" s="2"/>
    </row>
    <row r="50" spans="1:52" x14ac:dyDescent="0.1">
      <c r="A50" s="2"/>
      <c r="B50" s="2"/>
      <c r="C50" s="2"/>
      <c r="D50" s="2"/>
      <c r="E50" s="10"/>
      <c r="F50" s="66" t="s">
        <v>51</v>
      </c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2"/>
      <c r="AM50" s="33"/>
      <c r="AN50" s="33"/>
      <c r="AO50" s="33"/>
      <c r="AP50" s="2"/>
      <c r="AQ50" s="2"/>
      <c r="AR50" s="2"/>
      <c r="AS50" s="2"/>
      <c r="AT50" s="2"/>
    </row>
    <row r="51" spans="1:52" x14ac:dyDescent="0.1">
      <c r="A51" s="2"/>
      <c r="B51" s="2"/>
      <c r="C51" s="2"/>
      <c r="D51" s="2"/>
      <c r="E51" s="15" t="s">
        <v>24</v>
      </c>
      <c r="F51" s="53" t="s">
        <v>54</v>
      </c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15"/>
      <c r="AC51" s="54" t="s">
        <v>35</v>
      </c>
      <c r="AD51" s="54"/>
      <c r="AE51" s="54"/>
      <c r="AF51" s="54"/>
      <c r="AG51" s="55">
        <v>1500</v>
      </c>
      <c r="AH51" s="55"/>
      <c r="AI51" s="55"/>
      <c r="AJ51" s="55"/>
      <c r="AK51" s="55"/>
      <c r="AL51" s="9"/>
      <c r="AM51" s="50"/>
      <c r="AN51" s="51"/>
      <c r="AO51" s="52"/>
      <c r="AP51" s="56" t="str">
        <f>IF($AM51&lt;&gt;"○","",IF(OR(AND($P$33="",$AB$33=""),AND($U$35="",$AA$35="",$AG$35="",$AM$35=""))," 必須未入力",IF(OR($Q$8="",$W$8="",$AA$8=""),"生年月日未入力",IF(DATE($Q$8,$W$8,$AA$8)&gt;=DATE(2010,4,2),"　選択不可",$AG51))))</f>
        <v/>
      </c>
      <c r="AQ51" s="57"/>
      <c r="AR51" s="57"/>
      <c r="AS51" s="58"/>
      <c r="AT51" s="2"/>
    </row>
    <row r="52" spans="1:52" x14ac:dyDescent="0.1">
      <c r="A52" s="2"/>
      <c r="B52" s="2"/>
      <c r="C52" s="2"/>
      <c r="D52" s="2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59" t="s">
        <v>19</v>
      </c>
      <c r="AD52" s="59"/>
      <c r="AE52" s="59"/>
      <c r="AF52" s="59"/>
      <c r="AG52" s="64">
        <v>750</v>
      </c>
      <c r="AH52" s="64"/>
      <c r="AI52" s="64"/>
      <c r="AJ52" s="64"/>
      <c r="AK52" s="64"/>
      <c r="AL52" s="9"/>
      <c r="AM52" s="50"/>
      <c r="AN52" s="51"/>
      <c r="AO52" s="52"/>
      <c r="AP52" s="56" t="str">
        <f>IF($AM52&lt;&gt;"○","",IF(OR(AND($P$33="",$AB$33=""),AND($U$35="",$AA$35="",$AG$35="",$AM$35=""))," 必須未入力",IF(OR($Q$8="",$W$8="",$AA$8=""),"生年月日未入力",IF(DATE($Q$8,$W$8,$AA$8)&lt;DATE(2010,4,2),"　選択不可",$AG52))))</f>
        <v/>
      </c>
      <c r="AQ52" s="57"/>
      <c r="AR52" s="57"/>
      <c r="AS52" s="58"/>
      <c r="AT52" s="2"/>
    </row>
    <row r="53" spans="1:52" x14ac:dyDescent="0.1">
      <c r="A53" s="2"/>
      <c r="B53" s="2"/>
      <c r="C53" s="2"/>
      <c r="D53" s="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36"/>
      <c r="AD53" s="36"/>
      <c r="AE53" s="36"/>
      <c r="AF53" s="36"/>
      <c r="AG53" s="34"/>
      <c r="AH53" s="34"/>
      <c r="AI53" s="34"/>
      <c r="AJ53" s="34"/>
      <c r="AK53" s="34"/>
      <c r="AL53" s="9"/>
      <c r="AM53" s="29"/>
      <c r="AN53" s="29"/>
      <c r="AO53" s="29"/>
      <c r="AP53" s="30"/>
      <c r="AQ53" s="30"/>
      <c r="AR53" s="30"/>
      <c r="AS53" s="30"/>
      <c r="AT53" s="2"/>
    </row>
    <row r="54" spans="1:52" x14ac:dyDescent="0.1">
      <c r="A54" s="2"/>
      <c r="B54" s="2"/>
      <c r="C54" s="2"/>
      <c r="D54" s="2"/>
      <c r="E54" s="2" t="s">
        <v>58</v>
      </c>
      <c r="F54" s="70" t="s">
        <v>59</v>
      </c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2"/>
      <c r="U54" s="2"/>
      <c r="V54" s="2"/>
      <c r="W54" s="2"/>
      <c r="X54" s="2"/>
      <c r="Y54" s="2"/>
      <c r="Z54" s="2"/>
      <c r="AA54" s="2"/>
      <c r="AB54" s="2"/>
      <c r="AC54" s="71" t="s">
        <v>35</v>
      </c>
      <c r="AD54" s="71"/>
      <c r="AE54" s="71"/>
      <c r="AF54" s="71"/>
      <c r="AG54" s="67">
        <v>1000</v>
      </c>
      <c r="AH54" s="67"/>
      <c r="AI54" s="67"/>
      <c r="AJ54" s="67"/>
      <c r="AK54" s="67"/>
      <c r="AL54" s="9"/>
      <c r="AM54" s="50"/>
      <c r="AN54" s="51"/>
      <c r="AO54" s="52"/>
      <c r="AP54" s="56" t="str">
        <f>IF($AM54&lt;&gt;"○","",IF(OR(AND($P$33="",$AB$33=""),AND($U$35="",$AA$35="",$AG$35="",$AM$35=""))," 必須未入力",IF(OR($Q$8="",$W$8="",$AA$8=""),"生年月日未入力",IF(DATE($Q$8,$W$8,$AA$8)&gt;=DATE(2010,4,2),"　選択不可",$AG54))))</f>
        <v/>
      </c>
      <c r="AQ54" s="57"/>
      <c r="AR54" s="57"/>
      <c r="AS54" s="58"/>
      <c r="AT54" s="2"/>
    </row>
    <row r="55" spans="1:52" x14ac:dyDescent="0.1">
      <c r="A55" s="2"/>
      <c r="B55" s="2"/>
      <c r="C55" s="2"/>
      <c r="D55" s="2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72" t="s">
        <v>19</v>
      </c>
      <c r="AD55" s="72"/>
      <c r="AE55" s="72"/>
      <c r="AF55" s="72"/>
      <c r="AG55" s="73">
        <v>500</v>
      </c>
      <c r="AH55" s="73"/>
      <c r="AI55" s="73"/>
      <c r="AJ55" s="73"/>
      <c r="AK55" s="73"/>
      <c r="AL55" s="9"/>
      <c r="AM55" s="50"/>
      <c r="AN55" s="51"/>
      <c r="AO55" s="52"/>
      <c r="AP55" s="56" t="str">
        <f>IF($AM55&lt;&gt;"○","",IF(OR(AND($P$33="",$AB$33=""),AND($U$35="",$AA$35="",$AG$35="",$AM$35=""))," 必須未入力",IF(OR($Q$8="",$W$8="",$AA$8=""),"生年月日未入力",IF(DATE($Q$8,$W$8,$AA$8)&lt;DATE(2010,4,2),"　選択不可",$AG55))))</f>
        <v/>
      </c>
      <c r="AQ55" s="57"/>
      <c r="AR55" s="57"/>
      <c r="AS55" s="58"/>
      <c r="AT55" s="2"/>
    </row>
    <row r="56" spans="1:52" x14ac:dyDescent="0.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1:52" x14ac:dyDescent="0.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68" t="s">
        <v>10</v>
      </c>
      <c r="AI57" s="68"/>
      <c r="AJ57" s="68"/>
      <c r="AK57" s="68"/>
      <c r="AL57" s="68"/>
      <c r="AM57" s="68"/>
      <c r="AN57" s="68"/>
      <c r="AO57" s="68"/>
      <c r="AP57" s="69" t="str">
        <f>IF(SUM(AP20:AS22,AP26:AS28,AP41:AS42,AP46:AS47,AP51:AS52)=0,"",SUM(AP20:AS21,AP26:AS27,AP41:AS42,AP46:AS47,AP51:AS52,AP54:AS55)-(SUM(AP22:AS22)+(SUM(AP23:AS24,AP29:AS30))+SUM(AP28:AS28)))</f>
        <v/>
      </c>
      <c r="AQ57" s="69"/>
      <c r="AR57" s="69"/>
      <c r="AS57" s="69"/>
      <c r="AT57" s="2"/>
    </row>
    <row r="58" spans="1:52" x14ac:dyDescent="0.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33"/>
      <c r="AI58" s="33"/>
      <c r="AJ58" s="33"/>
      <c r="AK58" s="33"/>
      <c r="AL58" s="33"/>
      <c r="AM58" s="33"/>
      <c r="AN58" s="33"/>
      <c r="AO58" s="33"/>
      <c r="AP58" s="12"/>
      <c r="AQ58" s="12"/>
      <c r="AR58" s="12"/>
      <c r="AS58" s="12"/>
      <c r="AT58" s="2"/>
    </row>
    <row r="59" spans="1:52" x14ac:dyDescent="0.1">
      <c r="A59" s="2"/>
      <c r="B59" s="2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12"/>
      <c r="AT59" s="2"/>
    </row>
    <row r="60" spans="1:52" x14ac:dyDescent="0.1">
      <c r="A60" s="2"/>
      <c r="B60" s="40" t="s">
        <v>25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2"/>
      <c r="AS60" s="2"/>
      <c r="AT60" s="33"/>
      <c r="AU60" s="33"/>
      <c r="AV60" s="12"/>
      <c r="AW60" s="12"/>
      <c r="AX60" s="12"/>
      <c r="AY60" s="12"/>
      <c r="AZ60" s="2"/>
    </row>
    <row r="61" spans="1:52" x14ac:dyDescent="0.1">
      <c r="A61" s="2"/>
      <c r="B61" s="2"/>
      <c r="C61" s="2"/>
      <c r="D61" s="2"/>
      <c r="E61" s="40" t="s">
        <v>26</v>
      </c>
      <c r="F61" s="40"/>
      <c r="G61" s="40"/>
      <c r="H61" s="40"/>
      <c r="I61" s="40"/>
      <c r="J61" s="40"/>
      <c r="K61" s="40"/>
      <c r="L61" s="40"/>
      <c r="M61" s="50"/>
      <c r="N61" s="51"/>
      <c r="O61" s="52"/>
      <c r="P61" s="2"/>
      <c r="Q61" s="2"/>
      <c r="R61" s="40" t="s">
        <v>0</v>
      </c>
      <c r="S61" s="40"/>
      <c r="T61" s="40"/>
      <c r="U61" s="50"/>
      <c r="V61" s="51"/>
      <c r="W61" s="52"/>
      <c r="X61" s="40" t="s">
        <v>27</v>
      </c>
      <c r="Y61" s="40"/>
      <c r="Z61" s="2"/>
      <c r="AA61" s="40" t="s">
        <v>1</v>
      </c>
      <c r="AB61" s="40"/>
      <c r="AC61" s="40"/>
      <c r="AD61" s="40"/>
      <c r="AE61" s="40"/>
      <c r="AF61" s="50"/>
      <c r="AG61" s="51"/>
      <c r="AH61" s="52"/>
      <c r="AI61" s="38" t="s">
        <v>27</v>
      </c>
      <c r="AJ61" s="39"/>
      <c r="AK61" s="32"/>
      <c r="AL61" s="2"/>
      <c r="AM61" s="2"/>
      <c r="AN61" s="2"/>
      <c r="AO61" s="2"/>
      <c r="AP61" s="2"/>
      <c r="AQ61" s="2"/>
      <c r="AR61" s="2"/>
      <c r="AS61" s="2"/>
      <c r="AT61" s="2"/>
    </row>
    <row r="62" spans="1:52" ht="14.25" x14ac:dyDescent="0.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6"/>
    </row>
    <row r="63" spans="1:52" x14ac:dyDescent="0.1">
      <c r="A63" s="2"/>
      <c r="B63" s="40" t="s">
        <v>28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2"/>
      <c r="AS63" s="2"/>
      <c r="AT63" s="2"/>
    </row>
    <row r="64" spans="1:52" ht="10.5" customHeight="1" x14ac:dyDescent="0.1">
      <c r="A64" s="2"/>
      <c r="B64" s="2"/>
      <c r="C64" s="41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3"/>
      <c r="AS64" s="2"/>
      <c r="AT64" s="32"/>
    </row>
    <row r="65" spans="1:46" ht="10.5" customHeight="1" x14ac:dyDescent="0.1">
      <c r="A65" s="2"/>
      <c r="B65" s="2"/>
      <c r="C65" s="44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6"/>
      <c r="AS65" s="2"/>
      <c r="AT65" s="32"/>
    </row>
    <row r="66" spans="1:46" ht="63.75" customHeight="1" x14ac:dyDescent="0.1">
      <c r="A66" s="2"/>
      <c r="B66" s="2"/>
      <c r="C66" s="47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9"/>
      <c r="AS66" s="2"/>
      <c r="AT66" s="32"/>
    </row>
    <row r="67" spans="1:46" ht="10.5" customHeight="1" x14ac:dyDescent="0.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32"/>
    </row>
    <row r="68" spans="1:46" ht="10.5" customHeight="1" x14ac:dyDescent="0.1">
      <c r="A68" s="2"/>
      <c r="B68" s="2"/>
      <c r="C68" s="2"/>
      <c r="D68" s="2"/>
      <c r="E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12"/>
    </row>
    <row r="69" spans="1:46" ht="10.5" customHeight="1" x14ac:dyDescent="0.1">
      <c r="AT69" s="12"/>
    </row>
    <row r="70" spans="1:46" x14ac:dyDescent="0.1">
      <c r="AT70" s="2"/>
    </row>
    <row r="71" spans="1:46" x14ac:dyDescent="0.1">
      <c r="AT71" s="2"/>
    </row>
    <row r="72" spans="1:46" x14ac:dyDescent="0.1">
      <c r="AT72" s="2"/>
    </row>
    <row r="73" spans="1:46" x14ac:dyDescent="0.1">
      <c r="AT73" s="2"/>
    </row>
    <row r="74" spans="1:46" x14ac:dyDescent="0.1">
      <c r="AT74" s="2"/>
    </row>
    <row r="75" spans="1:46" x14ac:dyDescent="0.1">
      <c r="AT75" s="2"/>
    </row>
    <row r="76" spans="1:46" x14ac:dyDescent="0.1">
      <c r="AT76" s="2"/>
    </row>
    <row r="77" spans="1:46" x14ac:dyDescent="0.1">
      <c r="AT77" s="2"/>
    </row>
    <row r="78" spans="1:46" x14ac:dyDescent="0.1">
      <c r="AT78" s="2"/>
    </row>
  </sheetData>
  <sheetProtection selectLockedCells="1" selectUnlockedCells="1"/>
  <mergeCells count="169">
    <mergeCell ref="B5:F5"/>
    <mergeCell ref="H5:AR5"/>
    <mergeCell ref="B6:F7"/>
    <mergeCell ref="G6:G7"/>
    <mergeCell ref="H6:AR7"/>
    <mergeCell ref="AS6:AS7"/>
    <mergeCell ref="A1:AT1"/>
    <mergeCell ref="A2:AT2"/>
    <mergeCell ref="B4:AE4"/>
    <mergeCell ref="AG4:AJ4"/>
    <mergeCell ref="AL4:AM4"/>
    <mergeCell ref="AO4:AP4"/>
    <mergeCell ref="AQ4:AS4"/>
    <mergeCell ref="Y8:Z8"/>
    <mergeCell ref="AA8:AC8"/>
    <mergeCell ref="AD8:AE8"/>
    <mergeCell ref="AG8:AJ8"/>
    <mergeCell ref="AK8:AS8"/>
    <mergeCell ref="B9:F9"/>
    <mergeCell ref="H9:X9"/>
    <mergeCell ref="Y9:AS9"/>
    <mergeCell ref="B8:F8"/>
    <mergeCell ref="H8:J8"/>
    <mergeCell ref="L8:O8"/>
    <mergeCell ref="Q8:T8"/>
    <mergeCell ref="U8:V8"/>
    <mergeCell ref="W8:X8"/>
    <mergeCell ref="B12:F12"/>
    <mergeCell ref="H12:U12"/>
    <mergeCell ref="W12:Z12"/>
    <mergeCell ref="AB12:AR12"/>
    <mergeCell ref="B13:F13"/>
    <mergeCell ref="H13:Y13"/>
    <mergeCell ref="AB13:AS13"/>
    <mergeCell ref="B10:F11"/>
    <mergeCell ref="N10:AR11"/>
    <mergeCell ref="AS10:AS11"/>
    <mergeCell ref="H10:M11"/>
    <mergeCell ref="G10:G11"/>
    <mergeCell ref="C14:AR14"/>
    <mergeCell ref="B15:AS15"/>
    <mergeCell ref="C16:AS16"/>
    <mergeCell ref="C17:AS17"/>
    <mergeCell ref="AM19:AO19"/>
    <mergeCell ref="I20:AC20"/>
    <mergeCell ref="AD20:AF20"/>
    <mergeCell ref="AG20:AK20"/>
    <mergeCell ref="AM20:AO20"/>
    <mergeCell ref="AP20:AS20"/>
    <mergeCell ref="C18:AS18"/>
    <mergeCell ref="AM25:AO25"/>
    <mergeCell ref="I26:AC26"/>
    <mergeCell ref="AD26:AF26"/>
    <mergeCell ref="AG26:AK26"/>
    <mergeCell ref="AM26:AO26"/>
    <mergeCell ref="AP26:AS26"/>
    <mergeCell ref="AG21:AK21"/>
    <mergeCell ref="AM21:AO21"/>
    <mergeCell ref="AP21:AS21"/>
    <mergeCell ref="U22:AF22"/>
    <mergeCell ref="AG22:AK22"/>
    <mergeCell ref="AM22:AO22"/>
    <mergeCell ref="AP22:AS22"/>
    <mergeCell ref="AG23:AK23"/>
    <mergeCell ref="AG24:AK24"/>
    <mergeCell ref="AM23:AO23"/>
    <mergeCell ref="AM24:AO24"/>
    <mergeCell ref="AP23:AS23"/>
    <mergeCell ref="AP24:AS24"/>
    <mergeCell ref="AM31:AO31"/>
    <mergeCell ref="B32:AL32"/>
    <mergeCell ref="AM32:AO32"/>
    <mergeCell ref="J33:N33"/>
    <mergeCell ref="P33:R33"/>
    <mergeCell ref="V33:Z33"/>
    <mergeCell ref="AB33:AD33"/>
    <mergeCell ref="AF33:AS33"/>
    <mergeCell ref="AG27:AK27"/>
    <mergeCell ref="AM27:AO27"/>
    <mergeCell ref="AP27:AS27"/>
    <mergeCell ref="U28:AF28"/>
    <mergeCell ref="AG28:AK28"/>
    <mergeCell ref="AM28:AO28"/>
    <mergeCell ref="AP28:AS28"/>
    <mergeCell ref="X36:AK36"/>
    <mergeCell ref="AM36:AO36"/>
    <mergeCell ref="B37:AS37"/>
    <mergeCell ref="AM38:AO38"/>
    <mergeCell ref="AM39:AO39"/>
    <mergeCell ref="AM40:AO40"/>
    <mergeCell ref="AM34:AO34"/>
    <mergeCell ref="B35:Q35"/>
    <mergeCell ref="R35:T35"/>
    <mergeCell ref="U35:W35"/>
    <mergeCell ref="X35:Z35"/>
    <mergeCell ref="AA35:AC35"/>
    <mergeCell ref="AD35:AF35"/>
    <mergeCell ref="AG35:AI35"/>
    <mergeCell ref="AJ35:AL35"/>
    <mergeCell ref="AM35:AO35"/>
    <mergeCell ref="F42:S42"/>
    <mergeCell ref="W42:Z42"/>
    <mergeCell ref="AA42:AE42"/>
    <mergeCell ref="AH42:AJ42"/>
    <mergeCell ref="AM42:AO42"/>
    <mergeCell ref="AP42:AS42"/>
    <mergeCell ref="F41:V41"/>
    <mergeCell ref="W41:Z41"/>
    <mergeCell ref="AA41:AE41"/>
    <mergeCell ref="AH41:AJ41"/>
    <mergeCell ref="AM41:AO41"/>
    <mergeCell ref="AP41:AS41"/>
    <mergeCell ref="AM47:AO47"/>
    <mergeCell ref="AP47:AS47"/>
    <mergeCell ref="E48:AL48"/>
    <mergeCell ref="AM48:AO48"/>
    <mergeCell ref="AM43:AO43"/>
    <mergeCell ref="AM44:AO44"/>
    <mergeCell ref="AM45:AO45"/>
    <mergeCell ref="F46:AA46"/>
    <mergeCell ref="AB46:AF46"/>
    <mergeCell ref="AG46:AK46"/>
    <mergeCell ref="AM46:AO46"/>
    <mergeCell ref="AH57:AO57"/>
    <mergeCell ref="AP57:AS57"/>
    <mergeCell ref="F54:S54"/>
    <mergeCell ref="AC54:AF54"/>
    <mergeCell ref="AG54:AK54"/>
    <mergeCell ref="AM54:AO54"/>
    <mergeCell ref="AP54:AS54"/>
    <mergeCell ref="AC55:AF55"/>
    <mergeCell ref="AG55:AK55"/>
    <mergeCell ref="AM55:AO55"/>
    <mergeCell ref="AP55:AS55"/>
    <mergeCell ref="F51:AA51"/>
    <mergeCell ref="AC51:AF51"/>
    <mergeCell ref="AG51:AK51"/>
    <mergeCell ref="AM51:AO51"/>
    <mergeCell ref="AP51:AS51"/>
    <mergeCell ref="AC52:AF52"/>
    <mergeCell ref="AG29:AK29"/>
    <mergeCell ref="AM29:AO29"/>
    <mergeCell ref="AP29:AS29"/>
    <mergeCell ref="AG30:AK30"/>
    <mergeCell ref="AM30:AO30"/>
    <mergeCell ref="AP30:AS30"/>
    <mergeCell ref="AG52:AK52"/>
    <mergeCell ref="AM52:AO52"/>
    <mergeCell ref="AP52:AS52"/>
    <mergeCell ref="H49:P49"/>
    <mergeCell ref="Q49:S49"/>
    <mergeCell ref="U49:AG49"/>
    <mergeCell ref="AH49:AJ49"/>
    <mergeCell ref="AM49:AO49"/>
    <mergeCell ref="F50:AK50"/>
    <mergeCell ref="AP46:AS46"/>
    <mergeCell ref="T47:AF47"/>
    <mergeCell ref="AG47:AK47"/>
    <mergeCell ref="AI61:AJ61"/>
    <mergeCell ref="B63:AQ63"/>
    <mergeCell ref="C64:AR66"/>
    <mergeCell ref="B60:AQ60"/>
    <mergeCell ref="E61:L61"/>
    <mergeCell ref="M61:O61"/>
    <mergeCell ref="R61:T61"/>
    <mergeCell ref="U61:W61"/>
    <mergeCell ref="X61:Y61"/>
    <mergeCell ref="AA61:AE61"/>
    <mergeCell ref="AF61:AH61"/>
  </mergeCells>
  <phoneticPr fontId="3"/>
  <conditionalFormatting sqref="AA8:AC8">
    <cfRule type="expression" dxfId="21" priority="21" stopIfTrue="1">
      <formula>AND(MOD($Q$8,4)=0,$W$8=2,$AA$8&gt;29)</formula>
    </cfRule>
    <cfRule type="expression" dxfId="20" priority="22" stopIfTrue="1">
      <formula>AND(MOD($Q$8,4)&lt;&gt;0,$W$8=2,$AA$8&gt;28)</formula>
    </cfRule>
    <cfRule type="expression" dxfId="19" priority="23" stopIfTrue="1">
      <formula>AND(OR($W$8=4,$W$8=6,$W$8=9,$W$8=11),$AA$8=31)</formula>
    </cfRule>
  </conditionalFormatting>
  <conditionalFormatting sqref="AO4:AP4">
    <cfRule type="expression" dxfId="18" priority="20" stopIfTrue="1">
      <formula>AND($AL$4=11,$AO$4=31)</formula>
    </cfRule>
  </conditionalFormatting>
  <conditionalFormatting sqref="AG8:AJ8">
    <cfRule type="expression" dxfId="17" priority="19" stopIfTrue="1">
      <formula>$AG$8="記入日未入力"</formula>
    </cfRule>
  </conditionalFormatting>
  <conditionalFormatting sqref="AP20:AS20">
    <cfRule type="expression" dxfId="16" priority="18" stopIfTrue="1">
      <formula>OR($AP20="生年月日未入力",$AP20="　選択不可")</formula>
    </cfRule>
  </conditionalFormatting>
  <conditionalFormatting sqref="AP22:AS24 AP28:AS30">
    <cfRule type="expression" dxfId="15" priority="17" stopIfTrue="1">
      <formula>OR($AP22="クラブ名未入力",$AP22="単独選択不可")</formula>
    </cfRule>
  </conditionalFormatting>
  <conditionalFormatting sqref="AP21:AS21">
    <cfRule type="expression" dxfId="14" priority="16" stopIfTrue="1">
      <formula>OR($AP21="生年月日未入力",$AP21="　選択不可")</formula>
    </cfRule>
  </conditionalFormatting>
  <conditionalFormatting sqref="AP26:AS26">
    <cfRule type="expression" dxfId="13" priority="15" stopIfTrue="1">
      <formula>OR($AP26="生年月日未入力",$AP26="　選択不可")</formula>
    </cfRule>
  </conditionalFormatting>
  <conditionalFormatting sqref="AP27:AS27">
    <cfRule type="expression" dxfId="12" priority="14" stopIfTrue="1">
      <formula>OR($AP27="生年月日未入力",$AP27="　選択不可")</formula>
    </cfRule>
  </conditionalFormatting>
  <conditionalFormatting sqref="AP41:AS42">
    <cfRule type="expression" dxfId="11" priority="12" stopIfTrue="1">
      <formula>OR($AP41=" 必須未入力",$AP41="生年月日未入力",$AP41="　選択不可")</formula>
    </cfRule>
  </conditionalFormatting>
  <conditionalFormatting sqref="AP46:AS47">
    <cfRule type="expression" dxfId="10" priority="11" stopIfTrue="1">
      <formula>OR($AP46=" 必須未入力",$AP46="生年月日未入力",$AP46="　選択不可")</formula>
    </cfRule>
  </conditionalFormatting>
  <conditionalFormatting sqref="AP51:AS51">
    <cfRule type="expression" dxfId="9" priority="10" stopIfTrue="1">
      <formula>OR($AP51=" 必須未入力",$AP51="生年月日未入力",$AP51="　選択不可")</formula>
    </cfRule>
  </conditionalFormatting>
  <conditionalFormatting sqref="AP52:AS55">
    <cfRule type="expression" dxfId="8" priority="9" stopIfTrue="1">
      <formula>OR($AP52=" 必須未入力",$AP52="生年月日未入力",$AP52="　選択不可")</formula>
    </cfRule>
  </conditionalFormatting>
  <conditionalFormatting sqref="AF33:AS33">
    <cfRule type="expression" dxfId="7" priority="8" stopIfTrue="1">
      <formula>$AF$33="どちらか一方をお選びください。"</formula>
    </cfRule>
  </conditionalFormatting>
  <conditionalFormatting sqref="X36:AK36">
    <cfRule type="expression" dxfId="6" priority="7" stopIfTrue="1">
      <formula>$X$36="いずれか１つをお選びください。"</formula>
    </cfRule>
  </conditionalFormatting>
  <conditionalFormatting sqref="AP54:AS54">
    <cfRule type="expression" dxfId="5" priority="6" stopIfTrue="1">
      <formula>OR($AP54=" 必須未入力",$AP54="生年月日未入力",$AP54="　選択不可")</formula>
    </cfRule>
  </conditionalFormatting>
  <conditionalFormatting sqref="AP55:AS55">
    <cfRule type="expression" dxfId="4" priority="5" stopIfTrue="1">
      <formula>OR($AP55=" 必須未入力",$AP55="生年月日未入力",$AP55="　選択不可")</formula>
    </cfRule>
  </conditionalFormatting>
  <conditionalFormatting sqref="AP23:AS23">
    <cfRule type="expression" dxfId="3" priority="4" stopIfTrue="1">
      <formula>OR($AP23="生年月日未入力",$AP23="　選択不可")</formula>
    </cfRule>
  </conditionalFormatting>
  <conditionalFormatting sqref="AP24:AS24">
    <cfRule type="expression" dxfId="2" priority="3" stopIfTrue="1">
      <formula>OR($AP24="生年月日未入力",$AP24="　選択不可")</formula>
    </cfRule>
  </conditionalFormatting>
  <conditionalFormatting sqref="AP29:AS29">
    <cfRule type="expression" dxfId="1" priority="2" stopIfTrue="1">
      <formula>OR($AP29="生年月日未入力",$AP29="　選択不可")</formula>
    </cfRule>
  </conditionalFormatting>
  <conditionalFormatting sqref="AP30:AS30">
    <cfRule type="expression" dxfId="0" priority="1" stopIfTrue="1">
      <formula>OR($AP30="生年月日未入力",$AP30="　選択不可")</formula>
    </cfRule>
  </conditionalFormatting>
  <dataValidations count="10">
    <dataValidation type="list" allowBlank="1" showInputMessage="1" showErrorMessage="1" sqref="AH49:AJ49" xr:uid="{00000000-0002-0000-0000-000000000000}">
      <formula1>"１,２,３,４,５,６,未定"</formula1>
    </dataValidation>
    <dataValidation type="list" allowBlank="1" showInputMessage="1" showErrorMessage="1" sqref="Q49:S49" xr:uid="{00000000-0002-0000-0000-000001000000}">
      <formula1>"１,２,３,４,５,未定"</formula1>
    </dataValidation>
    <dataValidation type="list" allowBlank="1" showInputMessage="1" showErrorMessage="1" sqref="AH41:AJ42 AM20:AO24 M61:O61 AM51:AO55 AM46:AO47 AM41:AO42 AM35:AO35 AG35:AI35 AA35:AC35 U35:W35 AB33:AD33 P33:R33 AM26:AO30" xr:uid="{00000000-0002-0000-0000-000002000000}">
      <formula1>"○"</formula1>
    </dataValidation>
    <dataValidation type="list" allowBlank="1" showInputMessage="1" showErrorMessage="1" sqref="AL4:AM4" xr:uid="{00000000-0002-0000-0000-000003000000}">
      <formula1>"１１,１２,１"</formula1>
    </dataValidation>
    <dataValidation type="list" allowBlank="1" showInputMessage="1" showErrorMessage="1" sqref="AG4:AJ4" xr:uid="{00000000-0002-0000-0000-000004000000}">
      <formula1>"２０２２,２０２３"</formula1>
    </dataValidation>
    <dataValidation type="whole" allowBlank="1" showInputMessage="1" showErrorMessage="1" error="入力した値が正しくありません。_x000a_訂正してください。（１～３１）" sqref="AA8:AC8 AO4:AP4" xr:uid="{00000000-0002-0000-0000-000005000000}">
      <formula1>1</formula1>
      <formula2>31</formula2>
    </dataValidation>
    <dataValidation type="whole" allowBlank="1" showInputMessage="1" showErrorMessage="1" error="入力した値が正しくありません。_x000a_訂正してください。（１～１２）" sqref="W8:X8" xr:uid="{00000000-0002-0000-0000-000006000000}">
      <formula1>1</formula1>
      <formula2>12</formula2>
    </dataValidation>
    <dataValidation type="whole" allowBlank="1" showInputMessage="1" showErrorMessage="1" error="入力した値が正しくありません。_x000a_訂正して下さい。（～２０１６）" sqref="Q8:T8" xr:uid="{00000000-0002-0000-0000-000007000000}">
      <formula1>1900</formula1>
      <formula2>2016</formula2>
    </dataValidation>
    <dataValidation type="list" allowBlank="1" showInputMessage="1" showErrorMessage="1" sqref="H8:J8" xr:uid="{00000000-0002-0000-0000-000008000000}">
      <formula1>"男,女"</formula1>
    </dataValidation>
    <dataValidation type="list" allowBlank="1" showInputMessage="1" showErrorMessage="1" sqref="H9:X9" xr:uid="{00000000-0002-0000-0000-000009000000}">
      <formula1>"いすゞ藤沢スキー部,藤沢スキークラブ,シルバースパークRC,湘南スキークラブ,荏原スキー部,ビッグクラウドスキークラブ,湘南スノーボードクラブ,スノードロップスキークラブ"</formula1>
    </dataValidation>
  </dataValidations>
  <printOptions horizontalCentered="1"/>
  <pageMargins left="0.78740157480314965" right="0.78740157480314965" top="0.62992125984251968" bottom="0.39370078740157483" header="0.51181102362204722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いすゞ自動車株式会社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いすゞ自動車株式会社</dc:creator>
  <cp:lastModifiedBy>nakamura, eiji/中村英次</cp:lastModifiedBy>
  <cp:lastPrinted>2019-12-03T22:25:13Z</cp:lastPrinted>
  <dcterms:created xsi:type="dcterms:W3CDTF">2010-12-07T03:28:14Z</dcterms:created>
  <dcterms:modified xsi:type="dcterms:W3CDTF">2022-10-19T07:04:34Z</dcterms:modified>
</cp:coreProperties>
</file>