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0" yWindow="720" windowWidth="17835" windowHeight="11760"/>
  </bookViews>
  <sheets>
    <sheet name="申込書" sheetId="3" r:id="rId1"/>
  </sheets>
  <definedNames>
    <definedName name="_xlnm.Print_Area" localSheetId="0">申込書!$A$1:$AT$63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2" i="3"/>
  <c r="AP37"/>
  <c r="AP36"/>
  <c r="AP50"/>
  <c r="AP49"/>
  <c r="AP47"/>
  <c r="AP46"/>
  <c r="AP41"/>
  <c r="AP24"/>
  <c r="AP23"/>
  <c r="AP20"/>
  <c r="AP19"/>
  <c r="AP21"/>
  <c r="AP25"/>
  <c r="X31"/>
  <c r="AF28"/>
  <c r="AG8"/>
  <c r="AV18"/>
  <c r="AP52"/>
</calcChain>
</file>

<file path=xl/sharedStrings.xml><?xml version="1.0" encoding="utf-8"?>
<sst xmlns="http://schemas.openxmlformats.org/spreadsheetml/2006/main" count="79" uniqueCount="65">
  <si>
    <r>
      <t>身長</t>
    </r>
    <r>
      <rPr>
        <b/>
        <sz val="10"/>
        <rFont val="HG丸ｺﾞｼｯｸM-PRO"/>
        <family val="3"/>
        <charset val="128"/>
      </rPr>
      <t>：</t>
    </r>
    <rPh sb="0" eb="2">
      <t>シンチョウ</t>
    </rPh>
    <phoneticPr fontId="3"/>
  </si>
  <si>
    <r>
      <t>靴のサイズ</t>
    </r>
    <r>
      <rPr>
        <b/>
        <sz val="10"/>
        <rFont val="HG丸ｺﾞｼｯｸM-PRO"/>
        <family val="3"/>
        <charset val="128"/>
      </rPr>
      <t>：</t>
    </r>
    <rPh sb="0" eb="1">
      <t>クツ</t>
    </rPh>
    <phoneticPr fontId="3"/>
  </si>
  <si>
    <t>携帯電話</t>
    <rPh sb="0" eb="2">
      <t>ケイタイ</t>
    </rPh>
    <rPh sb="2" eb="4">
      <t>デンワ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</si>
  <si>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</si>
  <si>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</si>
  <si>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</si>
  <si>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</si>
  <si>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</si>
  <si>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級別テスト：</t>
    <rPh sb="0" eb="2">
      <t>キュウベツ</t>
    </rPh>
    <phoneticPr fontId="3"/>
  </si>
  <si>
    <t>級</t>
    <rPh sb="0" eb="1">
      <t>キュウ</t>
    </rPh>
    <phoneticPr fontId="3"/>
  </si>
  <si>
    <t>お申し込み金額合計</t>
    <rPh sb="1" eb="2">
      <t>モウ</t>
    </rPh>
    <rPh sb="3" eb="4">
      <t>コ</t>
    </rPh>
    <rPh sb="5" eb="7">
      <t>キンガク</t>
    </rPh>
    <rPh sb="7" eb="9">
      <t>ゴウケイ</t>
    </rPh>
    <phoneticPr fontId="3"/>
  </si>
  <si>
    <t>ふりがな</t>
    <phoneticPr fontId="3"/>
  </si>
  <si>
    <t>氏 名</t>
    <phoneticPr fontId="3"/>
  </si>
  <si>
    <t>クラブ名</t>
    <phoneticPr fontId="3"/>
  </si>
  <si>
    <t>住 所</t>
    <phoneticPr fontId="3"/>
  </si>
  <si>
    <t>〒</t>
    <phoneticPr fontId="3"/>
  </si>
  <si>
    <t>電 話</t>
    <phoneticPr fontId="3"/>
  </si>
  <si>
    <t>E メール</t>
    <phoneticPr fontId="3"/>
  </si>
  <si>
    <t>　</t>
    <phoneticPr fontId="3"/>
  </si>
  <si>
    <t>ジュニア：</t>
    <phoneticPr fontId="3"/>
  </si>
  <si>
    <t>SAF会員割引（本人＆家族）：</t>
    <phoneticPr fontId="3"/>
  </si>
  <si>
    <t>スキー</t>
    <phoneticPr fontId="3"/>
  </si>
  <si>
    <t>スノーボード</t>
    <phoneticPr fontId="3"/>
  </si>
  <si>
    <t>②</t>
    <phoneticPr fontId="3"/>
  </si>
  <si>
    <t>③</t>
    <phoneticPr fontId="3"/>
  </si>
  <si>
    <t>★レンタルスキーをご希望の方は以下のチェック欄に○印をご記入いただき、身長および靴のサイズをご記載ください。</t>
    <rPh sb="10" eb="12">
      <t>キボウ</t>
    </rPh>
    <rPh sb="13" eb="14">
      <t>カタ</t>
    </rPh>
    <rPh sb="15" eb="17">
      <t>イカ</t>
    </rPh>
    <rPh sb="22" eb="23">
      <t>ラン</t>
    </rPh>
    <rPh sb="25" eb="26">
      <t>シルシ</t>
    </rPh>
    <rPh sb="28" eb="30">
      <t>キニュウ</t>
    </rPh>
    <rPh sb="35" eb="37">
      <t>シンチョウ</t>
    </rPh>
    <rPh sb="40" eb="41">
      <t>クツ</t>
    </rPh>
    <rPh sb="47" eb="49">
      <t>キサイ</t>
    </rPh>
    <phoneticPr fontId="3"/>
  </si>
  <si>
    <t>レンタルスキーを希望</t>
    <rPh sb="8" eb="10">
      <t>キボウ</t>
    </rPh>
    <phoneticPr fontId="3"/>
  </si>
  <si>
    <t>ｃｍ</t>
    <phoneticPr fontId="3"/>
  </si>
  <si>
    <t>★備考欄　（ジュニア参加の方は同伴される方の氏名をご記入ください。また、家族等同室希望者もご記入ください。）</t>
    <rPh sb="1" eb="3">
      <t>ビコウ</t>
    </rPh>
    <rPh sb="3" eb="4">
      <t>ラン</t>
    </rPh>
    <rPh sb="10" eb="12">
      <t>サンカ</t>
    </rPh>
    <rPh sb="13" eb="14">
      <t>ホウ</t>
    </rPh>
    <rPh sb="15" eb="17">
      <t>ドウハン</t>
    </rPh>
    <rPh sb="20" eb="21">
      <t>ホウ</t>
    </rPh>
    <rPh sb="22" eb="24">
      <t>シメイ</t>
    </rPh>
    <rPh sb="26" eb="28">
      <t>キニュウ</t>
    </rPh>
    <rPh sb="36" eb="39">
      <t>カゾクナド</t>
    </rPh>
    <rPh sb="39" eb="41">
      <t>ドウシツ</t>
    </rPh>
    <rPh sb="41" eb="44">
      <t>キボウシャ</t>
    </rPh>
    <rPh sb="46" eb="48">
      <t>キニュウ</t>
    </rPh>
    <phoneticPr fontId="3"/>
  </si>
  <si>
    <r>
      <t>★スキー、スノーボードどちらの種目でご参加予定か、チェック欄に○印をご記入ください。</t>
    </r>
    <r>
      <rPr>
        <sz val="10"/>
        <color indexed="10"/>
        <rFont val="HG丸ｺﾞｼｯｸM-PRO"/>
        <family val="3"/>
        <charset val="128"/>
      </rPr>
      <t>（必須）</t>
    </r>
    <rPh sb="15" eb="17">
      <t>シュモク</t>
    </rPh>
    <rPh sb="19" eb="21">
      <t>サンカ</t>
    </rPh>
    <rPh sb="21" eb="23">
      <t>ヨテイ</t>
    </rPh>
    <rPh sb="29" eb="30">
      <t>ラン</t>
    </rPh>
    <rPh sb="32" eb="33">
      <t>シルシ</t>
    </rPh>
    <rPh sb="35" eb="37">
      <t>キニュウ</t>
    </rPh>
    <rPh sb="43" eb="45">
      <t>ヒッス</t>
    </rPh>
    <phoneticPr fontId="3"/>
  </si>
  <si>
    <t>※ジュニアとは小学生以下の方でベッドや食事は一人分となります。また、保護者もしくは18 歳以上の同伴者が必要となります。</t>
    <rPh sb="13" eb="14">
      <t>カタ</t>
    </rPh>
    <phoneticPr fontId="3"/>
  </si>
  <si>
    <t>級別テスト（１級～５級）</t>
    <phoneticPr fontId="3"/>
  </si>
  <si>
    <t>スキージュニアテスト（１級～６級）</t>
    <rPh sb="12" eb="13">
      <t>キュウ</t>
    </rPh>
    <phoneticPr fontId="3"/>
  </si>
  <si>
    <t>日 記入</t>
    <rPh sb="0" eb="1">
      <t>ニチ</t>
    </rPh>
    <rPh sb="2" eb="4">
      <t>キニュウ</t>
    </rPh>
    <phoneticPr fontId="3"/>
  </si>
  <si>
    <t>男 ・ 女</t>
  </si>
  <si>
    <t>チェック欄</t>
    <rPh sb="4" eb="5">
      <t>ラン</t>
    </rPh>
    <phoneticPr fontId="3"/>
  </si>
  <si>
    <t>大人：</t>
    <rPh sb="0" eb="2">
      <t>オトナ</t>
    </rPh>
    <phoneticPr fontId="3"/>
  </si>
  <si>
    <t>上級者</t>
    <rPh sb="0" eb="3">
      <t>ジョウキュウシャ</t>
    </rPh>
    <phoneticPr fontId="3"/>
  </si>
  <si>
    <t>中級者</t>
    <rPh sb="0" eb="3">
      <t>チュウキュウシャ</t>
    </rPh>
    <phoneticPr fontId="3"/>
  </si>
  <si>
    <t>初級者</t>
    <rPh sb="0" eb="3">
      <t>ショキュウシャ</t>
    </rPh>
    <phoneticPr fontId="3"/>
  </si>
  <si>
    <t>初心者</t>
    <rPh sb="0" eb="3">
      <t>ショシンシャ</t>
    </rPh>
    <phoneticPr fontId="3"/>
  </si>
  <si>
    <t>FAX送信先：0466-28-1419（関水スポーツ）</t>
    <rPh sb="3" eb="5">
      <t>ソウシン</t>
    </rPh>
    <rPh sb="5" eb="6">
      <t>サキ</t>
    </rPh>
    <rPh sb="20" eb="22">
      <t>セキミズ</t>
    </rPh>
    <phoneticPr fontId="3"/>
  </si>
  <si>
    <t>大人：</t>
    <phoneticPr fontId="3"/>
  </si>
  <si>
    <r>
      <t>★レベルについても教えてください。</t>
    </r>
    <r>
      <rPr>
        <sz val="10"/>
        <color indexed="10"/>
        <rFont val="HG丸ｺﾞｼｯｸM-PRO"/>
        <family val="3"/>
        <charset val="128"/>
      </rPr>
      <t>（必須）</t>
    </r>
    <rPh sb="9" eb="10">
      <t>オシ</t>
    </rPh>
    <phoneticPr fontId="3"/>
  </si>
  <si>
    <t>午後</t>
    <rPh sb="0" eb="2">
      <t>ゴゴ</t>
    </rPh>
    <phoneticPr fontId="3"/>
  </si>
  <si>
    <t>午前</t>
    <rPh sb="0" eb="2">
      <t>ゴゼン</t>
    </rPh>
    <phoneticPr fontId="3"/>
  </si>
  <si>
    <t>(藤沢スキー協会所属クラブ員のご家族の方もご記入ください)</t>
    <rPh sb="1" eb="3">
      <t>フジサワ</t>
    </rPh>
    <rPh sb="6" eb="8">
      <t>キョウカイ</t>
    </rPh>
    <rPh sb="8" eb="10">
      <t>ショゾク</t>
    </rPh>
    <rPh sb="13" eb="14">
      <t>イン</t>
    </rPh>
    <rPh sb="16" eb="18">
      <t>カゾク</t>
    </rPh>
    <rPh sb="19" eb="20">
      <t>カタ</t>
    </rPh>
    <rPh sb="22" eb="24">
      <t>キニュウ</t>
    </rPh>
    <phoneticPr fontId="3"/>
  </si>
  <si>
    <t>※1人1枚の記入：傷害保険加入や事務連絡に必要ですので漏れなくご記入ください。</t>
    <rPh sb="2" eb="3">
      <t>ニン</t>
    </rPh>
    <rPh sb="4" eb="5">
      <t>マイ</t>
    </rPh>
    <rPh sb="6" eb="8">
      <t>キニュウ</t>
    </rPh>
    <phoneticPr fontId="3"/>
  </si>
  <si>
    <r>
      <t>★以下のオプションをご希望の方は、チェック欄に○印</t>
    </r>
    <r>
      <rPr>
        <sz val="10"/>
        <rFont val="HG丸ｺﾞｼｯｸM-PRO"/>
        <family val="3"/>
        <charset val="128"/>
      </rPr>
      <t>をご記入ください。</t>
    </r>
    <rPh sb="1" eb="3">
      <t>イカ</t>
    </rPh>
    <rPh sb="11" eb="13">
      <t>キボウ</t>
    </rPh>
    <rPh sb="14" eb="15">
      <t>カタ</t>
    </rPh>
    <rPh sb="24" eb="25">
      <t>シルシ</t>
    </rPh>
    <phoneticPr fontId="3"/>
  </si>
  <si>
    <t>★以下の２つのコースのうち、ご希望のコースのチェック欄に○印をご記入ください。</t>
    <rPh sb="1" eb="3">
      <t>イカ</t>
    </rPh>
    <rPh sb="15" eb="17">
      <t>キボウ</t>
    </rPh>
    <rPh sb="26" eb="27">
      <t>ラン</t>
    </rPh>
    <rPh sb="29" eb="30">
      <t>シルシ</t>
    </rPh>
    <rPh sb="32" eb="34">
      <t>キニュウ</t>
    </rPh>
    <phoneticPr fontId="3"/>
  </si>
  <si>
    <t>歳 : 記入日現在）</t>
    <rPh sb="0" eb="1">
      <t>サイ</t>
    </rPh>
    <rPh sb="4" eb="6">
      <t>キニュウ</t>
    </rPh>
    <rPh sb="6" eb="7">
      <t>ビ</t>
    </rPh>
    <rPh sb="7" eb="9">
      <t>ゲンザイ</t>
    </rPh>
    <phoneticPr fontId="3"/>
  </si>
  <si>
    <t>※受検級をチェック欄にご記入ください。（受検時必須、ご不明の場合は「未定」とご記入ください）</t>
    <rPh sb="1" eb="3">
      <t>ジュケン</t>
    </rPh>
    <rPh sb="3" eb="4">
      <t>キュウ</t>
    </rPh>
    <rPh sb="9" eb="10">
      <t>ラン</t>
    </rPh>
    <rPh sb="12" eb="14">
      <t>キニュウ</t>
    </rPh>
    <rPh sb="20" eb="22">
      <t>ジュケン</t>
    </rPh>
    <rPh sb="22" eb="23">
      <t>ジ</t>
    </rPh>
    <rPh sb="27" eb="29">
      <t>フメイ</t>
    </rPh>
    <rPh sb="30" eb="32">
      <t>バアイ</t>
    </rPh>
    <rPh sb="34" eb="36">
      <t>ミテイ</t>
    </rPh>
    <rPh sb="39" eb="41">
      <t>キニュウ</t>
    </rPh>
    <phoneticPr fontId="3"/>
  </si>
  <si>
    <t>※合格時の公認料は別途必要となります。（全日本スキー連盟規定による）</t>
    <rPh sb="1" eb="3">
      <t>ゴウカク</t>
    </rPh>
    <rPh sb="3" eb="4">
      <t>ジ</t>
    </rPh>
    <rPh sb="5" eb="7">
      <t>コウニン</t>
    </rPh>
    <rPh sb="7" eb="8">
      <t>リョウ</t>
    </rPh>
    <rPh sb="9" eb="11">
      <t>ベット</t>
    </rPh>
    <rPh sb="11" eb="13">
      <t>ヒツヨウ</t>
    </rPh>
    <rPh sb="20" eb="23">
      <t>ゼンニホン</t>
    </rPh>
    <rPh sb="26" eb="28">
      <t>レンメイ</t>
    </rPh>
    <rPh sb="28" eb="30">
      <t>キテイ</t>
    </rPh>
    <phoneticPr fontId="3"/>
  </si>
  <si>
    <t>&lt;&lt;&lt;申込書&gt;&gt;&gt;</t>
    <phoneticPr fontId="3"/>
  </si>
  <si>
    <r>
      <t>スキー・スノーボード教室</t>
    </r>
    <r>
      <rPr>
        <sz val="9"/>
        <rFont val="HG丸ｺﾞｼｯｸM-PRO"/>
        <family val="3"/>
        <charset val="128"/>
      </rPr>
      <t xml:space="preserve"> (</t>
    </r>
    <r>
      <rPr>
        <sz val="9"/>
        <color indexed="30"/>
        <rFont val="HG丸ｺﾞｼｯｸM-PRO"/>
        <family val="3"/>
        <charset val="128"/>
      </rPr>
      <t>午前・午後 各１講座</t>
    </r>
    <r>
      <rPr>
        <sz val="9"/>
        <rFont val="HG丸ｺﾞｼｯｸM-PRO"/>
        <family val="3"/>
        <charset val="128"/>
      </rPr>
      <t>)</t>
    </r>
    <rPh sb="10" eb="12">
      <t>キョウシツ</t>
    </rPh>
    <phoneticPr fontId="3"/>
  </si>
  <si>
    <r>
      <t xml:space="preserve">スキー・スノーボード教室 </t>
    </r>
    <r>
      <rPr>
        <sz val="9"/>
        <rFont val="HG丸ｺﾞｼｯｸM-PRO"/>
        <family val="3"/>
        <charset val="128"/>
      </rPr>
      <t>(</t>
    </r>
    <r>
      <rPr>
        <sz val="9"/>
        <color indexed="30"/>
        <rFont val="HG丸ｺﾞｼｯｸM-PRO"/>
        <family val="3"/>
        <charset val="128"/>
      </rPr>
      <t>午前のみ１講座</t>
    </r>
    <r>
      <rPr>
        <sz val="9"/>
        <rFont val="HG丸ｺﾞｼｯｸM-PRO"/>
        <family val="3"/>
        <charset val="128"/>
      </rPr>
      <t>)</t>
    </r>
    <rPh sb="10" eb="12">
      <t>キョウシツ</t>
    </rPh>
    <phoneticPr fontId="3"/>
  </si>
  <si>
    <r>
      <t>スキー・スノーボードバッジテスト</t>
    </r>
    <r>
      <rPr>
        <sz val="9"/>
        <rFont val="HG丸ｺﾞｼｯｸM-PRO"/>
        <family val="3"/>
        <charset val="128"/>
      </rPr>
      <t xml:space="preserve">（前日のレッスン参加が必須） </t>
    </r>
    <phoneticPr fontId="3"/>
  </si>
  <si>
    <t>SAF会員の方は各々のチェック欄にも○印をご記入ください。</t>
    <rPh sb="3" eb="5">
      <t>カイイン</t>
    </rPh>
    <rPh sb="6" eb="7">
      <t>カタ</t>
    </rPh>
    <rPh sb="8" eb="10">
      <t>オノオノ</t>
    </rPh>
    <rPh sb="19" eb="20">
      <t>シルシ</t>
    </rPh>
    <phoneticPr fontId="3"/>
  </si>
  <si>
    <r>
      <t>藤沢スキー協会　</t>
    </r>
    <r>
      <rPr>
        <b/>
        <sz val="22"/>
        <rFont val="ＭＳ Ｐゴシック"/>
        <family val="3"/>
        <charset val="128"/>
      </rPr>
      <t>Fujisawa Winter Festival in菅平 2021</t>
    </r>
    <phoneticPr fontId="3"/>
  </si>
  <si>
    <t>①</t>
    <phoneticPr fontId="3"/>
  </si>
  <si>
    <t>１月３0日（土）朝着～1月31日（日）１泊/リフト2日券付</t>
    <rPh sb="6" eb="7">
      <t>ド</t>
    </rPh>
    <rPh sb="8" eb="9">
      <t>アサ</t>
    </rPh>
    <rPh sb="9" eb="10">
      <t>チャク</t>
    </rPh>
    <rPh sb="26" eb="27">
      <t>ヒ</t>
    </rPh>
    <rPh sb="27" eb="28">
      <t>ケン</t>
    </rPh>
    <rPh sb="28" eb="29">
      <t>ツ</t>
    </rPh>
    <phoneticPr fontId="3"/>
  </si>
  <si>
    <t>１月３１日（土）夜着～1月３1日（日）1.5泊/リフト2日券付</t>
    <rPh sb="6" eb="7">
      <t>ド</t>
    </rPh>
    <rPh sb="8" eb="9">
      <t>ヨル</t>
    </rPh>
    <rPh sb="9" eb="10">
      <t>チャク</t>
    </rPh>
    <rPh sb="28" eb="29">
      <t>ヒ</t>
    </rPh>
    <rPh sb="29" eb="30">
      <t>ケン</t>
    </rPh>
    <rPh sb="30" eb="31">
      <t>ツ</t>
    </rPh>
    <phoneticPr fontId="3"/>
  </si>
  <si>
    <t>④</t>
    <phoneticPr fontId="3"/>
  </si>
  <si>
    <r>
      <t>ポール練習会</t>
    </r>
    <r>
      <rPr>
        <sz val="9"/>
        <color rgb="FF0070C0"/>
        <rFont val="HG丸ｺﾞｼｯｸM-PRO"/>
        <family val="3"/>
        <charset val="128"/>
      </rPr>
      <t>(午前のみ)</t>
    </r>
    <phoneticPr fontId="3"/>
  </si>
  <si>
    <t>スキージュニアテスト(小学生以下)：</t>
    <rPh sb="11" eb="14">
      <t>ショウガクセイ</t>
    </rPh>
    <rPh sb="14" eb="16">
      <t>イカ</t>
    </rPh>
    <phoneticPr fontId="3"/>
  </si>
</sst>
</file>

<file path=xl/styles.xml><?xml version="1.0" encoding="utf-8"?>
<styleSheet xmlns="http://schemas.openxmlformats.org/spreadsheetml/2006/main">
  <numFmts count="6">
    <numFmt numFmtId="5" formatCode="&quot;¥&quot;#,##0;&quot;¥&quot;\-#,##0"/>
    <numFmt numFmtId="176" formatCode="&quot;▲ \&quot;#,###"/>
    <numFmt numFmtId="177" formatCode="&quot;¥&quot;#,##0&quot;/講座&quot;"/>
    <numFmt numFmtId="178" formatCode="&quot;\ &quot;#,##0"/>
    <numFmt numFmtId="179" formatCode="&quot;▲\ &quot;#,##0"/>
    <numFmt numFmtId="180" formatCode="&quot;¥ &quot;#,##0;"/>
  </numFmts>
  <fonts count="20"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i/>
      <sz val="14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30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b/>
      <u/>
      <sz val="9"/>
      <name val="HG丸ｺﾞｼｯｸM-PRO"/>
      <family val="3"/>
      <charset val="128"/>
    </font>
    <font>
      <sz val="9"/>
      <color rgb="FF0070C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gray125">
        <fgColor indexed="43"/>
        <bgColor indexed="9"/>
      </patternFill>
    </fill>
    <fill>
      <patternFill patternType="solid">
        <fgColor theme="0"/>
      </patternFill>
    </fill>
  </fills>
  <borders count="2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1" fillId="2" borderId="5" xfId="0" quotePrefix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176" fontId="1" fillId="2" borderId="0" xfId="0" applyNumberFormat="1" applyFont="1" applyFill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5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5" fontId="1" fillId="2" borderId="0" xfId="0" applyNumberFormat="1" applyFont="1" applyFill="1" applyBorder="1" applyAlignment="1">
      <alignment horizontal="right" vertical="center"/>
    </xf>
    <xf numFmtId="0" fontId="6" fillId="2" borderId="0" xfId="0" applyFont="1" applyFill="1">
      <alignment vertical="center"/>
    </xf>
    <xf numFmtId="0" fontId="2" fillId="2" borderId="6" xfId="0" applyFont="1" applyFill="1" applyBorder="1" applyAlignment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177" fontId="6" fillId="2" borderId="9" xfId="0" applyNumberFormat="1" applyFont="1" applyFill="1" applyBorder="1" applyAlignment="1">
      <alignment vertical="center"/>
    </xf>
    <xf numFmtId="177" fontId="6" fillId="2" borderId="8" xfId="0" applyNumberFormat="1" applyFont="1" applyFill="1" applyBorder="1" applyAlignment="1">
      <alignment vertical="center"/>
    </xf>
    <xf numFmtId="177" fontId="6" fillId="2" borderId="7" xfId="0" applyNumberFormat="1" applyFont="1" applyFill="1" applyBorder="1" applyAlignment="1">
      <alignment vertical="center"/>
    </xf>
    <xf numFmtId="177" fontId="6" fillId="2" borderId="10" xfId="0" applyNumberFormat="1" applyFont="1" applyFill="1" applyBorder="1" applyAlignment="1">
      <alignment horizontal="right" vertical="center"/>
    </xf>
    <xf numFmtId="177" fontId="6" fillId="2" borderId="11" xfId="0" applyNumberFormat="1" applyFont="1" applyFill="1" applyBorder="1" applyAlignment="1">
      <alignment horizontal="right" vertical="center"/>
    </xf>
    <xf numFmtId="177" fontId="6" fillId="2" borderId="12" xfId="0" applyNumberFormat="1" applyFont="1" applyFill="1" applyBorder="1" applyAlignment="1">
      <alignment horizontal="right" vertical="center"/>
    </xf>
    <xf numFmtId="49" fontId="0" fillId="2" borderId="0" xfId="0" applyNumberFormat="1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49" fontId="1" fillId="3" borderId="13" xfId="0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vertical="center"/>
    </xf>
    <xf numFmtId="0" fontId="14" fillId="0" borderId="0" xfId="0" applyFo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177" fontId="6" fillId="2" borderId="7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 applyProtection="1">
      <alignment horizontal="center" vertical="center"/>
      <protection locked="0"/>
    </xf>
    <xf numFmtId="180" fontId="6" fillId="2" borderId="0" xfId="0" applyNumberFormat="1" applyFont="1" applyFill="1" applyBorder="1" applyAlignment="1">
      <alignment vertical="center" shrinkToFit="1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180" fontId="6" fillId="2" borderId="19" xfId="0" applyNumberFormat="1" applyFont="1" applyFill="1" applyBorder="1" applyAlignment="1">
      <alignment vertical="center" shrinkToFit="1"/>
    </xf>
    <xf numFmtId="180" fontId="6" fillId="2" borderId="16" xfId="0" applyNumberFormat="1" applyFont="1" applyFill="1" applyBorder="1" applyAlignment="1">
      <alignment vertical="center" shrinkToFit="1"/>
    </xf>
    <xf numFmtId="180" fontId="6" fillId="2" borderId="20" xfId="0" applyNumberFormat="1" applyFont="1" applyFill="1" applyBorder="1" applyAlignment="1">
      <alignment vertical="center" shrinkToFit="1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177" fontId="6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78" fontId="6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179" fontId="6" fillId="2" borderId="19" xfId="0" applyNumberFormat="1" applyFont="1" applyFill="1" applyBorder="1" applyAlignment="1">
      <alignment vertical="center" shrinkToFit="1"/>
    </xf>
    <xf numFmtId="179" fontId="6" fillId="2" borderId="16" xfId="0" applyNumberFormat="1" applyFont="1" applyFill="1" applyBorder="1" applyAlignment="1">
      <alignment vertical="center" shrinkToFit="1"/>
    </xf>
    <xf numFmtId="179" fontId="6" fillId="2" borderId="20" xfId="0" applyNumberFormat="1" applyFont="1" applyFill="1" applyBorder="1" applyAlignment="1">
      <alignment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4" borderId="13" xfId="0" applyFont="1" applyFill="1" applyBorder="1" applyAlignment="1" applyProtection="1">
      <alignment vertical="top" wrapText="1"/>
      <protection locked="0"/>
    </xf>
    <xf numFmtId="0" fontId="9" fillId="4" borderId="5" xfId="0" applyFont="1" applyFill="1" applyBorder="1" applyAlignment="1" applyProtection="1">
      <alignment vertical="top" wrapText="1"/>
      <protection locked="0"/>
    </xf>
    <xf numFmtId="0" fontId="9" fillId="4" borderId="14" xfId="0" applyFont="1" applyFill="1" applyBorder="1" applyAlignment="1" applyProtection="1">
      <alignment vertical="top" wrapText="1"/>
      <protection locked="0"/>
    </xf>
    <xf numFmtId="0" fontId="9" fillId="4" borderId="8" xfId="0" applyFont="1" applyFill="1" applyBorder="1" applyAlignment="1" applyProtection="1">
      <alignment vertical="top" wrapText="1"/>
      <protection locked="0"/>
    </xf>
    <xf numFmtId="0" fontId="9" fillId="4" borderId="0" xfId="0" applyFont="1" applyFill="1" applyBorder="1" applyAlignment="1" applyProtection="1">
      <alignment vertical="top" wrapText="1"/>
      <protection locked="0"/>
    </xf>
    <xf numFmtId="0" fontId="9" fillId="4" borderId="12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6" xfId="0" applyFont="1" applyFill="1" applyBorder="1" applyAlignment="1" applyProtection="1">
      <alignment vertical="top" wrapText="1"/>
      <protection locked="0"/>
    </xf>
    <xf numFmtId="0" fontId="9" fillId="4" borderId="18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5" fontId="1" fillId="2" borderId="6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177" fontId="6" fillId="2" borderId="9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179" fontId="6" fillId="2" borderId="0" xfId="0" applyNumberFormat="1" applyFont="1" applyFill="1" applyAlignment="1">
      <alignment vertical="center" shrinkToFit="1"/>
    </xf>
    <xf numFmtId="49" fontId="1" fillId="2" borderId="14" xfId="0" quotePrefix="1" applyNumberFormat="1" applyFont="1" applyFill="1" applyBorder="1" applyAlignment="1">
      <alignment horizontal="center" vertical="center"/>
    </xf>
    <xf numFmtId="49" fontId="1" fillId="2" borderId="18" xfId="0" quotePrefix="1" applyNumberFormat="1" applyFont="1" applyFill="1" applyBorder="1" applyAlignment="1">
      <alignment horizontal="center" vertical="center"/>
    </xf>
    <xf numFmtId="49" fontId="18" fillId="3" borderId="5" xfId="0" applyNumberFormat="1" applyFont="1" applyFill="1" applyBorder="1" applyAlignment="1" applyProtection="1">
      <alignment horizontal="center"/>
    </xf>
    <xf numFmtId="0" fontId="6" fillId="2" borderId="7" xfId="0" applyFont="1" applyFill="1" applyBorder="1" applyAlignment="1">
      <alignment vertical="center"/>
    </xf>
    <xf numFmtId="177" fontId="6" fillId="2" borderId="7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1" fillId="4" borderId="3" xfId="0" applyNumberFormat="1" applyFont="1" applyFill="1" applyBorder="1" applyAlignment="1" applyProtection="1">
      <alignment vertical="center"/>
      <protection locked="0"/>
    </xf>
    <xf numFmtId="49" fontId="1" fillId="4" borderId="5" xfId="0" applyNumberFormat="1" applyFont="1" applyFill="1" applyBorder="1" applyAlignment="1" applyProtection="1">
      <alignment horizontal="center" vertical="center"/>
      <protection locked="0"/>
    </xf>
    <xf numFmtId="49" fontId="9" fillId="4" borderId="5" xfId="0" applyNumberFormat="1" applyFont="1" applyFill="1" applyBorder="1" applyAlignment="1" applyProtection="1">
      <alignment vertical="center" shrinkToFit="1"/>
      <protection locked="0"/>
    </xf>
    <xf numFmtId="49" fontId="9" fillId="4" borderId="6" xfId="0" applyNumberFormat="1" applyFont="1" applyFill="1" applyBorder="1" applyAlignment="1" applyProtection="1">
      <alignment vertical="center" shrinkToFit="1"/>
      <protection locked="0"/>
    </xf>
    <xf numFmtId="0" fontId="1" fillId="4" borderId="6" xfId="0" applyNumberFormat="1" applyFont="1" applyFill="1" applyBorder="1" applyAlignment="1" applyProtection="1">
      <alignment horizontal="center" vertical="center"/>
      <protection locked="0"/>
    </xf>
    <xf numFmtId="0" fontId="1" fillId="5" borderId="3" xfId="0" applyNumberFormat="1" applyFont="1" applyFill="1" applyBorder="1" applyAlignment="1" applyProtection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8" fillId="4" borderId="5" xfId="0" applyFont="1" applyFill="1" applyBorder="1" applyAlignment="1" applyProtection="1">
      <alignment vertical="center"/>
      <protection locked="0"/>
    </xf>
    <xf numFmtId="0" fontId="8" fillId="4" borderId="6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178" fontId="6" fillId="2" borderId="7" xfId="0" applyNumberFormat="1" applyFont="1" applyFill="1" applyBorder="1" applyAlignment="1">
      <alignment vertical="center"/>
    </xf>
  </cellXfs>
  <cellStyles count="1">
    <cellStyle name="標準" xfId="0" builtinId="0"/>
  </cellStyles>
  <dxfs count="19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strike val="0"/>
        <color rgb="FFFF0000"/>
      </font>
      <numFmt numFmtId="0" formatCode="General"/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18</xdr:row>
      <xdr:rowOff>57150</xdr:rowOff>
    </xdr:from>
    <xdr:to>
      <xdr:col>7</xdr:col>
      <xdr:colOff>152401</xdr:colOff>
      <xdr:row>20</xdr:row>
      <xdr:rowOff>85725</xdr:rowOff>
    </xdr:to>
    <xdr:sp macro="" textlink="">
      <xdr:nvSpPr>
        <xdr:cNvPr id="3073" name="角丸四角形 6">
          <a:extLst>
            <a:ext uri="{FF2B5EF4-FFF2-40B4-BE49-F238E27FC236}">
              <a16:creationId xmlns:a16="http://schemas.microsoft.com/office/drawing/2014/main" xmlns="" id="{00000000-0008-0000-0100-0000010C0000}"/>
            </a:ext>
          </a:extLst>
        </xdr:cNvPr>
        <xdr:cNvSpPr>
          <a:spLocks noChangeArrowheads="1"/>
        </xdr:cNvSpPr>
      </xdr:nvSpPr>
      <xdr:spPr bwMode="auto">
        <a:xfrm>
          <a:off x="266701" y="3943350"/>
          <a:ext cx="1219200" cy="371475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メインコース</a:t>
          </a:r>
          <a:endParaRPr lang="ja-JP" altLang="en-US"/>
        </a:p>
      </xdr:txBody>
    </xdr:sp>
    <xdr:clientData/>
  </xdr:twoCellAnchor>
  <xdr:twoCellAnchor>
    <xdr:from>
      <xdr:col>3</xdr:col>
      <xdr:colOff>28576</xdr:colOff>
      <xdr:row>32</xdr:row>
      <xdr:rowOff>161925</xdr:rowOff>
    </xdr:from>
    <xdr:to>
      <xdr:col>8</xdr:col>
      <xdr:colOff>28576</xdr:colOff>
      <xdr:row>34</xdr:row>
      <xdr:rowOff>104775</xdr:rowOff>
    </xdr:to>
    <xdr:sp macro="" textlink="">
      <xdr:nvSpPr>
        <xdr:cNvPr id="3076" name="角丸四角形 3">
          <a:extLst>
            <a:ext uri="{FF2B5EF4-FFF2-40B4-BE49-F238E27FC236}">
              <a16:creationId xmlns:a16="http://schemas.microsoft.com/office/drawing/2014/main" xmlns="" id="{00000000-0008-0000-0100-0000040C0000}"/>
            </a:ext>
          </a:extLst>
        </xdr:cNvPr>
        <xdr:cNvSpPr>
          <a:spLocks noChangeArrowheads="1"/>
        </xdr:cNvSpPr>
      </xdr:nvSpPr>
      <xdr:spPr bwMode="auto">
        <a:xfrm>
          <a:off x="600076" y="6448425"/>
          <a:ext cx="952500" cy="28575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1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日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（土） </a:t>
          </a:r>
          <a:endParaRPr lang="ja-JP" altLang="en-US"/>
        </a:p>
      </xdr:txBody>
    </xdr:sp>
    <xdr:clientData/>
  </xdr:twoCellAnchor>
  <xdr:twoCellAnchor>
    <xdr:from>
      <xdr:col>3</xdr:col>
      <xdr:colOff>28575</xdr:colOff>
      <xdr:row>37</xdr:row>
      <xdr:rowOff>142875</xdr:rowOff>
    </xdr:from>
    <xdr:to>
      <xdr:col>8</xdr:col>
      <xdr:colOff>28575</xdr:colOff>
      <xdr:row>39</xdr:row>
      <xdr:rowOff>85725</xdr:rowOff>
    </xdr:to>
    <xdr:sp macro="" textlink="">
      <xdr:nvSpPr>
        <xdr:cNvPr id="3077" name="角丸四角形 1">
          <a:extLst>
            <a:ext uri="{FF2B5EF4-FFF2-40B4-BE49-F238E27FC236}">
              <a16:creationId xmlns:a16="http://schemas.microsoft.com/office/drawing/2014/main" xmlns="" id="{00000000-0008-0000-0100-0000050C0000}"/>
            </a:ext>
          </a:extLst>
        </xdr:cNvPr>
        <xdr:cNvSpPr>
          <a:spLocks noChangeArrowheads="1"/>
        </xdr:cNvSpPr>
      </xdr:nvSpPr>
      <xdr:spPr bwMode="auto">
        <a:xfrm>
          <a:off x="600075" y="7286625"/>
          <a:ext cx="952500" cy="285750"/>
        </a:xfrm>
        <a:prstGeom prst="roundRect">
          <a:avLst>
            <a:gd name="adj" fmla="val 16667"/>
          </a:avLst>
        </a:prstGeom>
        <a:solidFill>
          <a:srgbClr val="4F81BD"/>
        </a:solidFill>
        <a:ln w="25400" algn="ctr">
          <a:solidFill>
            <a:srgbClr val="385D8A"/>
          </a:solidFill>
          <a:round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日（日） </a:t>
          </a:r>
          <a:endParaRPr lang="ja-JP" altLang="en-US"/>
        </a:p>
      </xdr:txBody>
    </xdr:sp>
    <xdr:clientData/>
  </xdr:twoCellAnchor>
  <xdr:twoCellAnchor editAs="oneCell">
    <xdr:from>
      <xdr:col>38</xdr:col>
      <xdr:colOff>57151</xdr:colOff>
      <xdr:row>0</xdr:row>
      <xdr:rowOff>38101</xdr:rowOff>
    </xdr:from>
    <xdr:to>
      <xdr:col>44</xdr:col>
      <xdr:colOff>76200</xdr:colOff>
      <xdr:row>2</xdr:row>
      <xdr:rowOff>28272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1" y="38101"/>
          <a:ext cx="1162049" cy="533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73"/>
  <sheetViews>
    <sheetView tabSelected="1" view="pageBreakPreview" topLeftCell="D1" zoomScale="120" zoomScaleNormal="100" zoomScaleSheetLayoutView="120" workbookViewId="0">
      <selection activeCell="AU40" sqref="AU40"/>
    </sheetView>
  </sheetViews>
  <sheetFormatPr defaultColWidth="9" defaultRowHeight="13.5"/>
  <cols>
    <col min="1" max="46" width="2.5" style="1" customWidth="1"/>
    <col min="47" max="47" width="9" style="1"/>
    <col min="48" max="48" width="11.75" style="1" bestFit="1" customWidth="1"/>
    <col min="49" max="16384" width="9" style="1"/>
  </cols>
  <sheetData>
    <row r="1" spans="1:48" ht="25.5">
      <c r="A1" s="98" t="s">
        <v>58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</row>
    <row r="2" spans="1:48" ht="17.25">
      <c r="A2" s="99" t="s">
        <v>53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</row>
    <row r="3" spans="1:4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8">
      <c r="A4" s="2"/>
      <c r="B4" s="101" t="s">
        <v>47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21"/>
      <c r="AG4" s="107"/>
      <c r="AH4" s="107"/>
      <c r="AI4" s="107"/>
      <c r="AJ4" s="107"/>
      <c r="AK4" s="21" t="s">
        <v>4</v>
      </c>
      <c r="AL4" s="58"/>
      <c r="AM4" s="58"/>
      <c r="AN4" s="21" t="s">
        <v>5</v>
      </c>
      <c r="AO4" s="58"/>
      <c r="AP4" s="58"/>
      <c r="AQ4" s="102" t="s">
        <v>33</v>
      </c>
      <c r="AR4" s="102"/>
      <c r="AS4" s="102"/>
      <c r="AT4" s="2"/>
    </row>
    <row r="5" spans="1:48" ht="18.75" customHeight="1">
      <c r="A5" s="2"/>
      <c r="B5" s="66" t="s">
        <v>11</v>
      </c>
      <c r="C5" s="67"/>
      <c r="D5" s="67"/>
      <c r="E5" s="67"/>
      <c r="F5" s="68"/>
      <c r="G5" s="4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5"/>
      <c r="AT5" s="2"/>
    </row>
    <row r="6" spans="1:48" ht="18.75" customHeight="1">
      <c r="A6" s="2"/>
      <c r="B6" s="109" t="s">
        <v>12</v>
      </c>
      <c r="C6" s="110"/>
      <c r="D6" s="110"/>
      <c r="E6" s="110"/>
      <c r="F6" s="111"/>
      <c r="G6" s="63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59"/>
      <c r="AT6" s="2"/>
    </row>
    <row r="7" spans="1:48" ht="18.75" customHeight="1">
      <c r="A7" s="2"/>
      <c r="B7" s="112"/>
      <c r="C7" s="113"/>
      <c r="D7" s="113"/>
      <c r="E7" s="113"/>
      <c r="F7" s="114"/>
      <c r="G7" s="64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60"/>
      <c r="AT7" s="2"/>
      <c r="AV7" s="32"/>
    </row>
    <row r="8" spans="1:48" ht="18.75" customHeight="1">
      <c r="A8" s="2"/>
      <c r="B8" s="66" t="s">
        <v>34</v>
      </c>
      <c r="C8" s="67"/>
      <c r="D8" s="67"/>
      <c r="E8" s="67"/>
      <c r="F8" s="68"/>
      <c r="G8" s="4"/>
      <c r="H8" s="53"/>
      <c r="I8" s="53"/>
      <c r="J8" s="53"/>
      <c r="K8" s="5"/>
      <c r="L8" s="117" t="s">
        <v>3</v>
      </c>
      <c r="M8" s="65"/>
      <c r="N8" s="65"/>
      <c r="O8" s="118"/>
      <c r="P8" s="4"/>
      <c r="Q8" s="61"/>
      <c r="R8" s="61"/>
      <c r="S8" s="61"/>
      <c r="T8" s="61"/>
      <c r="U8" s="65" t="s">
        <v>4</v>
      </c>
      <c r="V8" s="65"/>
      <c r="W8" s="61"/>
      <c r="X8" s="61"/>
      <c r="Y8" s="65" t="s">
        <v>5</v>
      </c>
      <c r="Z8" s="65"/>
      <c r="AA8" s="61"/>
      <c r="AB8" s="61"/>
      <c r="AC8" s="61"/>
      <c r="AD8" s="65" t="s">
        <v>6</v>
      </c>
      <c r="AE8" s="65"/>
      <c r="AF8" s="6" t="s">
        <v>7</v>
      </c>
      <c r="AG8" s="108" t="str">
        <f>IF(OR($Q$8="",$W$8="",$AA$8=""),"",IF(OR($AG$4="",$AL$4="",$AO$4=""),"記入日未入力",DATEDIF(DATE($Q$8,$W$8,$AA$8),DATE($AG$4,$AL$4,$AO$4),"Y")))</f>
        <v/>
      </c>
      <c r="AH8" s="108"/>
      <c r="AI8" s="108"/>
      <c r="AJ8" s="108"/>
      <c r="AK8" s="125" t="s">
        <v>50</v>
      </c>
      <c r="AL8" s="125"/>
      <c r="AM8" s="125"/>
      <c r="AN8" s="125"/>
      <c r="AO8" s="125"/>
      <c r="AP8" s="125"/>
      <c r="AQ8" s="125"/>
      <c r="AR8" s="125"/>
      <c r="AS8" s="126"/>
      <c r="AT8" s="2"/>
      <c r="AV8" s="31"/>
    </row>
    <row r="9" spans="1:48" ht="18.75" customHeight="1">
      <c r="A9" s="2"/>
      <c r="B9" s="66" t="s">
        <v>13</v>
      </c>
      <c r="C9" s="67"/>
      <c r="D9" s="67"/>
      <c r="E9" s="67"/>
      <c r="F9" s="68"/>
      <c r="G9" s="4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75" t="s">
        <v>46</v>
      </c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6"/>
      <c r="AT9" s="2"/>
      <c r="AV9" s="32"/>
    </row>
    <row r="10" spans="1:48" ht="18.75" customHeight="1">
      <c r="A10" s="2"/>
      <c r="B10" s="109" t="s">
        <v>14</v>
      </c>
      <c r="C10" s="110"/>
      <c r="D10" s="110"/>
      <c r="E10" s="110"/>
      <c r="F10" s="111"/>
      <c r="G10" s="7" t="s">
        <v>15</v>
      </c>
      <c r="H10" s="104"/>
      <c r="I10" s="104"/>
      <c r="J10" s="8"/>
      <c r="K10" s="104"/>
      <c r="L10" s="104"/>
      <c r="M10" s="104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93"/>
      <c r="AT10" s="2"/>
      <c r="AV10" s="31"/>
    </row>
    <row r="11" spans="1:48" ht="18.75" customHeight="1">
      <c r="A11" s="2"/>
      <c r="B11" s="112"/>
      <c r="C11" s="113"/>
      <c r="D11" s="113"/>
      <c r="E11" s="113"/>
      <c r="F11" s="114"/>
      <c r="G11" s="115"/>
      <c r="H11" s="116"/>
      <c r="I11" s="116"/>
      <c r="J11" s="116"/>
      <c r="K11" s="116"/>
      <c r="L11" s="116"/>
      <c r="M11" s="9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94"/>
      <c r="AT11" s="2"/>
    </row>
    <row r="12" spans="1:48" ht="18.75" customHeight="1">
      <c r="A12" s="2"/>
      <c r="B12" s="66" t="s">
        <v>16</v>
      </c>
      <c r="C12" s="67"/>
      <c r="D12" s="67"/>
      <c r="E12" s="67"/>
      <c r="F12" s="68"/>
      <c r="G12" s="10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1"/>
      <c r="W12" s="117" t="s">
        <v>2</v>
      </c>
      <c r="X12" s="65"/>
      <c r="Y12" s="65"/>
      <c r="Z12" s="118"/>
      <c r="AA12" s="10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1"/>
      <c r="AT12" s="2"/>
    </row>
    <row r="13" spans="1:48" ht="18.75" customHeight="1">
      <c r="A13" s="2"/>
      <c r="B13" s="66" t="s">
        <v>17</v>
      </c>
      <c r="C13" s="67"/>
      <c r="D13" s="67"/>
      <c r="E13" s="67"/>
      <c r="F13" s="68"/>
      <c r="G13" s="10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1"/>
      <c r="AA13" s="33"/>
      <c r="AB13" s="95" t="s">
        <v>41</v>
      </c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2"/>
      <c r="AV13" s="32"/>
    </row>
    <row r="14" spans="1:48">
      <c r="A14" s="2"/>
      <c r="B14" s="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2"/>
      <c r="AT14" s="2"/>
      <c r="AV14" s="32"/>
    </row>
    <row r="15" spans="1:48">
      <c r="A15" s="2"/>
      <c r="B15" s="70" t="s">
        <v>49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2"/>
    </row>
    <row r="16" spans="1:48">
      <c r="A16" s="2"/>
      <c r="B16" s="3" t="s">
        <v>18</v>
      </c>
      <c r="C16" s="70" t="s">
        <v>57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2"/>
    </row>
    <row r="17" spans="1:48">
      <c r="A17" s="2"/>
      <c r="B17" s="3"/>
      <c r="C17" s="127" t="s">
        <v>30</v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3"/>
    </row>
    <row r="18" spans="1:4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71" t="s">
        <v>35</v>
      </c>
      <c r="AN18" s="71"/>
      <c r="AO18" s="71"/>
      <c r="AP18" s="2"/>
      <c r="AQ18" s="2"/>
      <c r="AR18" s="2"/>
      <c r="AS18" s="2"/>
      <c r="AT18" s="2"/>
      <c r="AV18" s="1" t="str">
        <f>IF(E9="","",DATEDIF(E9,$F$7,"Y"))</f>
        <v/>
      </c>
    </row>
    <row r="19" spans="1:48">
      <c r="A19" s="2"/>
      <c r="B19" s="2"/>
      <c r="C19" s="2"/>
      <c r="D19" s="2"/>
      <c r="E19" s="2"/>
      <c r="F19" s="2"/>
      <c r="G19" s="2"/>
      <c r="H19" s="2"/>
      <c r="I19" s="46" t="s">
        <v>60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5" t="s">
        <v>36</v>
      </c>
      <c r="AE19" s="45"/>
      <c r="AF19" s="45"/>
      <c r="AG19" s="69">
        <v>15000</v>
      </c>
      <c r="AH19" s="69"/>
      <c r="AI19" s="69"/>
      <c r="AJ19" s="69"/>
      <c r="AK19" s="69"/>
      <c r="AL19" s="15"/>
      <c r="AM19" s="52"/>
      <c r="AN19" s="53"/>
      <c r="AO19" s="54"/>
      <c r="AP19" s="49" t="str">
        <f>IF($AM19&lt;&gt;"○","",IF(OR($Q$8="",$W$8="",$AA$8=""),"生年月日未入力",IF(DATE($Q$8,$W$8,$AA$8)&lt;DATE(2008,4,2),$AG19,"　選択不可")))</f>
        <v/>
      </c>
      <c r="AQ19" s="50"/>
      <c r="AR19" s="50"/>
      <c r="AS19" s="51"/>
      <c r="AT19" s="2"/>
      <c r="AV19" s="32"/>
    </row>
    <row r="20" spans="1:48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45" t="s">
        <v>19</v>
      </c>
      <c r="AD20" s="45"/>
      <c r="AE20" s="45"/>
      <c r="AF20" s="45"/>
      <c r="AG20" s="69">
        <v>11000</v>
      </c>
      <c r="AH20" s="69"/>
      <c r="AI20" s="69"/>
      <c r="AJ20" s="69"/>
      <c r="AK20" s="69"/>
      <c r="AL20" s="15"/>
      <c r="AM20" s="52"/>
      <c r="AN20" s="53"/>
      <c r="AO20" s="54"/>
      <c r="AP20" s="49" t="str">
        <f>IF($AM20&lt;&gt;"○","",IF(OR($Q$8="",$W$8="",$AA$8=""),"生年月日未入力",IF(DATE($Q$8,$W$8,$AA$8)&gt;=DATE(2008,4,2),$AG20,"　選択不可")))</f>
        <v/>
      </c>
      <c r="AQ20" s="50"/>
      <c r="AR20" s="50"/>
      <c r="AS20" s="51"/>
      <c r="AT20" s="2"/>
    </row>
    <row r="21" spans="1:48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5" t="s">
        <v>20</v>
      </c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92">
        <v>1000</v>
      </c>
      <c r="AH21" s="92"/>
      <c r="AI21" s="92"/>
      <c r="AJ21" s="92"/>
      <c r="AK21" s="92"/>
      <c r="AL21" s="14"/>
      <c r="AM21" s="52"/>
      <c r="AN21" s="53"/>
      <c r="AO21" s="54"/>
      <c r="AP21" s="72" t="str">
        <f>IF($AM21&lt;&gt;"○","",IF(OR($H$9="",$H$9="　"),"クラブ名未入力",IF(OR($AM19="○",$AM20="○"),IF($AM21="○",$AG21,""),"単独選択不可")))</f>
        <v/>
      </c>
      <c r="AQ21" s="73"/>
      <c r="AR21" s="73"/>
      <c r="AS21" s="74"/>
      <c r="AT21" s="2"/>
    </row>
    <row r="22" spans="1:48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0"/>
      <c r="AH22" s="20"/>
      <c r="AI22" s="20"/>
      <c r="AJ22" s="20"/>
      <c r="AK22" s="20"/>
      <c r="AL22" s="2"/>
      <c r="AM22" s="48"/>
      <c r="AN22" s="48"/>
      <c r="AO22" s="48"/>
      <c r="AP22" s="2"/>
      <c r="AQ22" s="2"/>
      <c r="AR22" s="2"/>
      <c r="AS22" s="2"/>
      <c r="AT22" s="2"/>
    </row>
    <row r="23" spans="1:48">
      <c r="A23" s="2"/>
      <c r="B23" s="2"/>
      <c r="C23" s="2"/>
      <c r="D23" s="2"/>
      <c r="E23" s="2"/>
      <c r="F23" s="2"/>
      <c r="G23" s="2"/>
      <c r="H23" s="2"/>
      <c r="I23" s="70" t="s">
        <v>61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45" t="s">
        <v>36</v>
      </c>
      <c r="AE23" s="45"/>
      <c r="AF23" s="45"/>
      <c r="AG23" s="69">
        <v>20000</v>
      </c>
      <c r="AH23" s="69"/>
      <c r="AI23" s="69"/>
      <c r="AJ23" s="69"/>
      <c r="AK23" s="69"/>
      <c r="AL23" s="15"/>
      <c r="AM23" s="52"/>
      <c r="AN23" s="53"/>
      <c r="AO23" s="54"/>
      <c r="AP23" s="49" t="str">
        <f>IF($AM23&lt;&gt;"○","",IF(OR($Q$8="",$W$8="",$AA$8=""),"生年月日未入力",IF(DATE($Q$8,$W$8,$AA$8)&lt;DATE(2008,4,2),$AG23,"　選択不可")))</f>
        <v/>
      </c>
      <c r="AQ23" s="50"/>
      <c r="AR23" s="50"/>
      <c r="AS23" s="51"/>
      <c r="AT23" s="2"/>
    </row>
    <row r="24" spans="1:48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45" t="s">
        <v>19</v>
      </c>
      <c r="AD24" s="45"/>
      <c r="AE24" s="45"/>
      <c r="AF24" s="45"/>
      <c r="AG24" s="69">
        <v>16000</v>
      </c>
      <c r="AH24" s="69"/>
      <c r="AI24" s="69"/>
      <c r="AJ24" s="69"/>
      <c r="AK24" s="69"/>
      <c r="AL24" s="15"/>
      <c r="AM24" s="52"/>
      <c r="AN24" s="53"/>
      <c r="AO24" s="54"/>
      <c r="AP24" s="49" t="str">
        <f>IF($AM24&lt;&gt;"○","",IF(OR($Q$8="",$W$8="",$AA$8=""),"生年月日未入力",IF(DATE($Q$8,$W$8,$AA$8)&gt;=DATE(2008,4,2),$AG24,"　選択不可")))</f>
        <v/>
      </c>
      <c r="AQ24" s="50"/>
      <c r="AR24" s="50"/>
      <c r="AS24" s="51"/>
      <c r="AT24" s="2"/>
    </row>
    <row r="25" spans="1:4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45" t="s">
        <v>20</v>
      </c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92">
        <v>1000</v>
      </c>
      <c r="AH25" s="92"/>
      <c r="AI25" s="92"/>
      <c r="AJ25" s="92"/>
      <c r="AK25" s="92"/>
      <c r="AL25" s="14"/>
      <c r="AM25" s="52"/>
      <c r="AN25" s="53"/>
      <c r="AO25" s="54"/>
      <c r="AP25" s="72" t="str">
        <f>IF($AM25&lt;&gt;"○","",IF(OR($H$9="",$H$9="　"),"クラブ名未入力",IF(OR($AM23="○",$AM24="○"),IF($AM25="○",$AG25,""),"単独選択不可")))</f>
        <v/>
      </c>
      <c r="AQ25" s="73"/>
      <c r="AR25" s="73"/>
      <c r="AS25" s="74"/>
      <c r="AT25" s="2"/>
    </row>
    <row r="26" spans="1:4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3"/>
      <c r="AH26" s="13"/>
      <c r="AI26" s="13"/>
      <c r="AJ26" s="13"/>
      <c r="AK26" s="13"/>
      <c r="AL26" s="14"/>
      <c r="AM26" s="48"/>
      <c r="AN26" s="48"/>
      <c r="AO26" s="48"/>
      <c r="AP26" s="15"/>
      <c r="AQ26" s="15"/>
      <c r="AR26" s="15"/>
      <c r="AS26" s="15"/>
      <c r="AT26" s="2"/>
    </row>
    <row r="27" spans="1:48">
      <c r="A27" s="2"/>
      <c r="B27" s="46" t="s">
        <v>29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8"/>
      <c r="AN27" s="48"/>
      <c r="AO27" s="48"/>
      <c r="AP27" s="3"/>
      <c r="AQ27" s="3"/>
      <c r="AR27" s="3"/>
      <c r="AS27" s="3"/>
      <c r="AT27" s="2"/>
    </row>
    <row r="28" spans="1:48">
      <c r="A28" s="2"/>
      <c r="B28" s="2"/>
      <c r="C28" s="2"/>
      <c r="D28" s="2"/>
      <c r="E28" s="2"/>
      <c r="F28" s="2"/>
      <c r="G28" s="3"/>
      <c r="H28" s="3"/>
      <c r="I28" s="3"/>
      <c r="J28" s="45" t="s">
        <v>21</v>
      </c>
      <c r="K28" s="45"/>
      <c r="L28" s="45"/>
      <c r="M28" s="45"/>
      <c r="N28" s="45"/>
      <c r="O28" s="2"/>
      <c r="P28" s="52"/>
      <c r="Q28" s="53"/>
      <c r="R28" s="54"/>
      <c r="S28" s="3"/>
      <c r="T28" s="3"/>
      <c r="U28" s="3"/>
      <c r="V28" s="45" t="s">
        <v>22</v>
      </c>
      <c r="W28" s="45"/>
      <c r="X28" s="45"/>
      <c r="Y28" s="45"/>
      <c r="Z28" s="45"/>
      <c r="AA28" s="2"/>
      <c r="AB28" s="52"/>
      <c r="AC28" s="53"/>
      <c r="AD28" s="54"/>
      <c r="AE28" s="2"/>
      <c r="AF28" s="56" t="str">
        <f>IF(AND($P$28="",$AB$28=""),"",IF(AND($P$28="○",$AB$28="○"),"どちらか一方をお選びください。",""))</f>
        <v/>
      </c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"/>
    </row>
    <row r="29" spans="1:48">
      <c r="A29" s="2"/>
      <c r="B29" s="2"/>
      <c r="C29" s="2"/>
      <c r="D29" s="2"/>
      <c r="E29" s="2"/>
      <c r="F29" s="2"/>
      <c r="G29" s="3"/>
      <c r="H29" s="3"/>
      <c r="I29" s="3"/>
      <c r="J29" s="12"/>
      <c r="K29" s="12"/>
      <c r="L29" s="12"/>
      <c r="M29" s="12"/>
      <c r="N29" s="12"/>
      <c r="O29" s="2"/>
      <c r="P29" s="2"/>
      <c r="Q29" s="2"/>
      <c r="R29" s="2"/>
      <c r="S29" s="3"/>
      <c r="T29" s="3"/>
      <c r="U29" s="3"/>
      <c r="V29" s="12"/>
      <c r="W29" s="12"/>
      <c r="X29" s="12"/>
      <c r="Y29" s="12"/>
      <c r="Z29" s="1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48"/>
      <c r="AN29" s="48"/>
      <c r="AO29" s="48"/>
      <c r="AP29" s="2"/>
      <c r="AQ29" s="2"/>
      <c r="AR29" s="2"/>
      <c r="AS29" s="2"/>
      <c r="AT29" s="2"/>
    </row>
    <row r="30" spans="1:48">
      <c r="A30" s="2"/>
      <c r="B30" s="46" t="s">
        <v>43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5" t="s">
        <v>37</v>
      </c>
      <c r="S30" s="45"/>
      <c r="T30" s="44"/>
      <c r="U30" s="52"/>
      <c r="V30" s="53"/>
      <c r="W30" s="54"/>
      <c r="X30" s="44" t="s">
        <v>38</v>
      </c>
      <c r="Y30" s="45"/>
      <c r="Z30" s="44"/>
      <c r="AA30" s="52"/>
      <c r="AB30" s="53"/>
      <c r="AC30" s="54"/>
      <c r="AD30" s="44" t="s">
        <v>39</v>
      </c>
      <c r="AE30" s="45"/>
      <c r="AF30" s="44"/>
      <c r="AG30" s="52"/>
      <c r="AH30" s="53"/>
      <c r="AI30" s="54"/>
      <c r="AJ30" s="44" t="s">
        <v>40</v>
      </c>
      <c r="AK30" s="44"/>
      <c r="AL30" s="47"/>
      <c r="AM30" s="52"/>
      <c r="AN30" s="53"/>
      <c r="AO30" s="54"/>
      <c r="AP30" s="2"/>
      <c r="AQ30" s="2"/>
      <c r="AR30" s="2"/>
      <c r="AS30" s="2"/>
      <c r="AT30" s="2"/>
    </row>
    <row r="31" spans="1:48">
      <c r="A31" s="2"/>
      <c r="B31" s="2"/>
      <c r="C31" s="2"/>
      <c r="D31" s="2"/>
      <c r="E31" s="2"/>
      <c r="F31" s="2"/>
      <c r="G31" s="3"/>
      <c r="H31" s="3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56" t="str">
        <f>IF(AND($U$30="",$AA$30="",$AG$30="",$AM$30=""),"",IF(COUNTIF($U$30,"○")+COUNTIF($AA$30,"○")+COUNTIF($AG$30,"○")+COUNTIF($AM$30,"○")&lt;&gt;1,"いずれか１つをお選びください。",""))</f>
        <v/>
      </c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2"/>
      <c r="AM31" s="48"/>
      <c r="AN31" s="48"/>
      <c r="AO31" s="48"/>
      <c r="AP31" s="2"/>
      <c r="AQ31" s="2"/>
      <c r="AR31" s="2"/>
      <c r="AS31" s="2"/>
      <c r="AT31" s="2"/>
    </row>
    <row r="32" spans="1:48">
      <c r="A32" s="2"/>
      <c r="B32" s="46" t="s">
        <v>48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2"/>
    </row>
    <row r="33" spans="1:48">
      <c r="A33" s="2"/>
      <c r="B33" s="2"/>
      <c r="C33" s="16"/>
      <c r="D33" s="1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3"/>
      <c r="AL33" s="2"/>
      <c r="AM33" s="48"/>
      <c r="AN33" s="48"/>
      <c r="AO33" s="48"/>
      <c r="AP33" s="2"/>
      <c r="AQ33" s="2"/>
      <c r="AR33" s="2"/>
      <c r="AS33" s="2"/>
      <c r="AT33" s="2"/>
    </row>
    <row r="34" spans="1:48">
      <c r="A34" s="2"/>
      <c r="B34" s="2"/>
      <c r="C34" s="16"/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86"/>
      <c r="AN34" s="86"/>
      <c r="AO34" s="86"/>
      <c r="AP34" s="2"/>
      <c r="AQ34" s="2"/>
      <c r="AR34" s="2"/>
      <c r="AS34" s="2"/>
      <c r="AT34" s="2"/>
    </row>
    <row r="35" spans="1:48">
      <c r="A35" s="2"/>
      <c r="B35" s="2"/>
      <c r="C35" s="16"/>
      <c r="D35" s="1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48"/>
      <c r="AN35" s="48"/>
      <c r="AO35" s="48"/>
      <c r="AP35" s="2"/>
      <c r="AQ35" s="2"/>
      <c r="AR35" s="2"/>
      <c r="AS35" s="2"/>
      <c r="AT35" s="2"/>
    </row>
    <row r="36" spans="1:48">
      <c r="A36" s="2"/>
      <c r="B36" s="2"/>
      <c r="C36" s="16"/>
      <c r="D36" s="16"/>
      <c r="E36" s="23" t="s">
        <v>59</v>
      </c>
      <c r="F36" s="43" t="s">
        <v>54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89" t="s">
        <v>42</v>
      </c>
      <c r="X36" s="89"/>
      <c r="Y36" s="89"/>
      <c r="Z36" s="89"/>
      <c r="AA36" s="90">
        <v>2000</v>
      </c>
      <c r="AB36" s="90"/>
      <c r="AC36" s="90"/>
      <c r="AD36" s="90"/>
      <c r="AE36" s="90"/>
      <c r="AF36" s="24"/>
      <c r="AG36" s="27" t="s">
        <v>45</v>
      </c>
      <c r="AH36" s="52"/>
      <c r="AI36" s="53"/>
      <c r="AJ36" s="54"/>
      <c r="AK36" s="25"/>
      <c r="AL36" s="29" t="s">
        <v>44</v>
      </c>
      <c r="AM36" s="52"/>
      <c r="AN36" s="53"/>
      <c r="AO36" s="54"/>
      <c r="AP36" s="49" t="str">
        <f>IF(AND($AH36&lt;&gt;"○",$AM36&lt;&gt;"○"),"",IF(OR(AND($P$28="",$AB$28=""),AND($U$30="",$AA$30="",$AG$30="",$AM$30=""))," 必須未入力",IF(AND($AH36="○",$AM36="○"),IF(DATE($Q$8,$W$8,$AA$8)&gt;=DATE(2008,4,2),"　選択不可",$AA36*2),IF(OR(AH36="○",AM36="○"),IF(DATE($Q$8,$W$8,$AA$8)&gt;DATE(2008,4,2),"　選択不可",$AA36)))))</f>
        <v/>
      </c>
      <c r="AQ36" s="50"/>
      <c r="AR36" s="50"/>
      <c r="AS36" s="51"/>
      <c r="AT36" s="2"/>
    </row>
    <row r="37" spans="1:48">
      <c r="A37" s="2"/>
      <c r="B37" s="2"/>
      <c r="C37" s="16"/>
      <c r="D37" s="16"/>
      <c r="E37" s="17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7"/>
      <c r="U37" s="17"/>
      <c r="V37" s="17"/>
      <c r="W37" s="123" t="s">
        <v>19</v>
      </c>
      <c r="X37" s="123"/>
      <c r="Y37" s="123"/>
      <c r="Z37" s="123"/>
      <c r="AA37" s="97">
        <v>1000</v>
      </c>
      <c r="AB37" s="97"/>
      <c r="AC37" s="97"/>
      <c r="AD37" s="97"/>
      <c r="AE37" s="97"/>
      <c r="AF37" s="26"/>
      <c r="AG37" s="28" t="s">
        <v>45</v>
      </c>
      <c r="AH37" s="52"/>
      <c r="AI37" s="53"/>
      <c r="AJ37" s="54"/>
      <c r="AK37" s="25"/>
      <c r="AL37" s="29" t="s">
        <v>44</v>
      </c>
      <c r="AM37" s="52"/>
      <c r="AN37" s="53"/>
      <c r="AO37" s="54"/>
      <c r="AP37" s="49" t="str">
        <f>IF(AND($AH37&lt;&gt;"○",$AM37&lt;&gt;"○"),"",IF(OR(AND($P$28="",$AB$28=""),AND($U$30="",$AA$30="",$AG$30="",$AM$30=""))," 必須未入力",IF(AND($AH37="○",$AM37="○"),IF(DATE($Q$8,$W$8,$AA$8)&lt;DATE(2008,4,2),"　選択不可",$AA37*2),IF(OR(AH37="○",AM37="○"),IF(DATE($Q$8,$W$8,$AA$8)&lt;DATE(2008,4,2),"　選択不可",$AA37)))))</f>
        <v/>
      </c>
      <c r="AQ37" s="50"/>
      <c r="AR37" s="50"/>
      <c r="AS37" s="51"/>
      <c r="AT37" s="2"/>
    </row>
    <row r="38" spans="1:48">
      <c r="A38" s="2"/>
      <c r="B38" s="2"/>
      <c r="C38" s="16"/>
      <c r="D38" s="1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3"/>
      <c r="AL38" s="2"/>
      <c r="AM38" s="48"/>
      <c r="AN38" s="48"/>
      <c r="AO38" s="48"/>
      <c r="AP38" s="2"/>
      <c r="AQ38" s="2"/>
      <c r="AR38" s="2"/>
      <c r="AS38" s="2"/>
      <c r="AT38" s="2"/>
    </row>
    <row r="39" spans="1:48">
      <c r="A39" s="2"/>
      <c r="B39" s="2"/>
      <c r="C39" s="16"/>
      <c r="D39" s="1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86"/>
      <c r="AN39" s="86"/>
      <c r="AO39" s="86"/>
      <c r="AP39" s="2"/>
      <c r="AQ39" s="2"/>
      <c r="AR39" s="2"/>
      <c r="AS39" s="2"/>
      <c r="AT39" s="2"/>
    </row>
    <row r="40" spans="1:48">
      <c r="A40" s="2"/>
      <c r="B40" s="2"/>
      <c r="C40" s="16"/>
      <c r="D40" s="16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48"/>
      <c r="AN40" s="48"/>
      <c r="AO40" s="48"/>
      <c r="AP40" s="2"/>
      <c r="AQ40" s="2"/>
      <c r="AR40" s="2"/>
      <c r="AS40" s="2"/>
      <c r="AT40" s="2"/>
    </row>
    <row r="41" spans="1:48">
      <c r="A41" s="2"/>
      <c r="B41" s="2"/>
      <c r="C41" s="2"/>
      <c r="D41" s="2"/>
      <c r="E41" s="23" t="s">
        <v>23</v>
      </c>
      <c r="F41" s="43" t="s">
        <v>56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89" t="s">
        <v>8</v>
      </c>
      <c r="AC41" s="89"/>
      <c r="AD41" s="89"/>
      <c r="AE41" s="89"/>
      <c r="AF41" s="89"/>
      <c r="AG41" s="69">
        <v>2000</v>
      </c>
      <c r="AH41" s="69"/>
      <c r="AI41" s="69"/>
      <c r="AJ41" s="69"/>
      <c r="AK41" s="69"/>
      <c r="AL41" s="15"/>
      <c r="AM41" s="52"/>
      <c r="AN41" s="53"/>
      <c r="AO41" s="54"/>
      <c r="AP41" s="49" t="str">
        <f>IF($AM41&lt;&gt;"○","",IF(OR(AND($P$28="",$AB$28=""),AND($U$30="",$AA$30="",$AG$30="",$AM$30=""),$Q$44="")," 必須未入力",IF(OR($Q$8="",$W$8="",$AA$8=""),"生年月日未入力",$AG41)))</f>
        <v/>
      </c>
      <c r="AQ41" s="50"/>
      <c r="AR41" s="50"/>
      <c r="AS41" s="51"/>
      <c r="AT41" s="2"/>
    </row>
    <row r="42" spans="1:4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44" t="s">
        <v>64</v>
      </c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69">
        <v>1000</v>
      </c>
      <c r="AH42" s="69"/>
      <c r="AI42" s="69"/>
      <c r="AJ42" s="69"/>
      <c r="AK42" s="69"/>
      <c r="AL42" s="15"/>
      <c r="AM42" s="52"/>
      <c r="AN42" s="53"/>
      <c r="AO42" s="54"/>
      <c r="AP42" s="49" t="str">
        <f>IF($AM42&lt;&gt;"○","",IF(OR(AND($P$28="",$AB$28=""),AND($U$30="",$AA$30="",$AG$30="",$AM$30=""),$AH$44="")," 必須未入力",IF(OR($Q$8="",$W$8="",$AA$8=""),"生年月日未入力",IF(DATEDIF(DATE($Q$8,$W$8,$AA$8),DATE(2020,4,1),"Y")&gt;=12,"　選択不可",$AG42))))</f>
        <v/>
      </c>
      <c r="AQ42" s="50"/>
      <c r="AR42" s="50"/>
      <c r="AS42" s="51"/>
      <c r="AT42" s="2"/>
      <c r="AV42" s="30"/>
    </row>
    <row r="43" spans="1:48">
      <c r="A43" s="2"/>
      <c r="B43" s="2"/>
      <c r="C43" s="2"/>
      <c r="D43" s="2"/>
      <c r="E43" s="124" t="s">
        <v>51</v>
      </c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48"/>
      <c r="AN43" s="48"/>
      <c r="AO43" s="48"/>
      <c r="AP43" s="2"/>
      <c r="AQ43" s="2"/>
      <c r="AR43" s="2"/>
      <c r="AS43" s="2"/>
      <c r="AT43" s="2"/>
    </row>
    <row r="44" spans="1:48">
      <c r="A44" s="2"/>
      <c r="B44" s="2"/>
      <c r="C44" s="2"/>
      <c r="D44" s="2"/>
      <c r="E44" s="16"/>
      <c r="F44" s="16"/>
      <c r="G44" s="16"/>
      <c r="H44" s="57" t="s">
        <v>31</v>
      </c>
      <c r="I44" s="57"/>
      <c r="J44" s="57"/>
      <c r="K44" s="57"/>
      <c r="L44" s="57"/>
      <c r="M44" s="57"/>
      <c r="N44" s="57"/>
      <c r="O44" s="57"/>
      <c r="P44" s="57"/>
      <c r="Q44" s="52"/>
      <c r="R44" s="53"/>
      <c r="S44" s="54"/>
      <c r="T44" s="22" t="s">
        <v>9</v>
      </c>
      <c r="U44" s="57" t="s">
        <v>32</v>
      </c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2"/>
      <c r="AI44" s="53"/>
      <c r="AJ44" s="54"/>
      <c r="AK44" s="22" t="s">
        <v>9</v>
      </c>
      <c r="AL44" s="2"/>
      <c r="AM44" s="48"/>
      <c r="AN44" s="48"/>
      <c r="AO44" s="48"/>
      <c r="AP44" s="2"/>
      <c r="AQ44" s="2"/>
      <c r="AR44" s="2"/>
      <c r="AS44" s="2"/>
      <c r="AT44" s="2"/>
    </row>
    <row r="45" spans="1:48">
      <c r="A45" s="2"/>
      <c r="B45" s="2"/>
      <c r="C45" s="2"/>
      <c r="D45" s="2"/>
      <c r="E45" s="16"/>
      <c r="F45" s="96" t="s">
        <v>52</v>
      </c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2"/>
      <c r="AM45" s="18"/>
      <c r="AN45" s="18"/>
      <c r="AO45" s="18"/>
      <c r="AP45" s="2"/>
      <c r="AQ45" s="2"/>
      <c r="AR45" s="2"/>
      <c r="AS45" s="2"/>
      <c r="AT45" s="2"/>
    </row>
    <row r="46" spans="1:48">
      <c r="A46" s="2"/>
      <c r="B46" s="2"/>
      <c r="C46" s="2"/>
      <c r="D46" s="2"/>
      <c r="E46" s="23" t="s">
        <v>24</v>
      </c>
      <c r="F46" s="43" t="s">
        <v>55</v>
      </c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23"/>
      <c r="AC46" s="89" t="s">
        <v>36</v>
      </c>
      <c r="AD46" s="89"/>
      <c r="AE46" s="89"/>
      <c r="AF46" s="89"/>
      <c r="AG46" s="90">
        <v>2000</v>
      </c>
      <c r="AH46" s="90"/>
      <c r="AI46" s="90"/>
      <c r="AJ46" s="90"/>
      <c r="AK46" s="90"/>
      <c r="AL46" s="15"/>
      <c r="AM46" s="52"/>
      <c r="AN46" s="53"/>
      <c r="AO46" s="54"/>
      <c r="AP46" s="49" t="str">
        <f>IF($AM46&lt;&gt;"○","",IF(OR(AND($P$28="",$AB$28=""),AND($U$30="",$AA$30="",$AG$30="",$AM$30=""))," 必須未入力",IF(OR($Q$8="",$W$8="",$AA$8=""),"生年月日未入力",IF(DATE($Q$8,$W$8,$AA$8)&gt;=DATE(2008,4,2),"　選択不可",$AG46))))</f>
        <v/>
      </c>
      <c r="AQ46" s="50"/>
      <c r="AR46" s="50"/>
      <c r="AS46" s="51"/>
      <c r="AT46" s="2"/>
    </row>
    <row r="47" spans="1:48">
      <c r="A47" s="2"/>
      <c r="B47" s="2"/>
      <c r="C47" s="2"/>
      <c r="D47" s="2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44" t="s">
        <v>19</v>
      </c>
      <c r="AD47" s="44"/>
      <c r="AE47" s="44"/>
      <c r="AF47" s="44"/>
      <c r="AG47" s="55">
        <v>1000</v>
      </c>
      <c r="AH47" s="55"/>
      <c r="AI47" s="55"/>
      <c r="AJ47" s="55"/>
      <c r="AK47" s="55"/>
      <c r="AL47" s="15"/>
      <c r="AM47" s="52"/>
      <c r="AN47" s="53"/>
      <c r="AO47" s="54"/>
      <c r="AP47" s="49" t="str">
        <f>IF($AM47&lt;&gt;"○","",IF(OR(AND($P$28="",$AB$28=""),AND($U$30="",$AA$30="",$AG$30="",$AM$30=""))," 必須未入力",IF(OR($Q$8="",$W$8="",$AA$8=""),"生年月日未入力",IF(DATE($Q$8,$W$8,$AA$8)&lt;DATE(2008,4,2),"　選択不可",$AG47))))</f>
        <v/>
      </c>
      <c r="AQ47" s="50"/>
      <c r="AR47" s="50"/>
      <c r="AS47" s="51"/>
      <c r="AT47" s="2"/>
    </row>
    <row r="48" spans="1:48">
      <c r="A48" s="2"/>
      <c r="B48" s="2"/>
      <c r="C48" s="2"/>
      <c r="D48" s="2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39"/>
      <c r="AD48" s="39"/>
      <c r="AE48" s="39"/>
      <c r="AF48" s="39"/>
      <c r="AG48" s="40"/>
      <c r="AH48" s="40"/>
      <c r="AI48" s="40"/>
      <c r="AJ48" s="40"/>
      <c r="AK48" s="40"/>
      <c r="AL48" s="15"/>
      <c r="AM48" s="41"/>
      <c r="AN48" s="41"/>
      <c r="AO48" s="41"/>
      <c r="AP48" s="42"/>
      <c r="AQ48" s="42"/>
      <c r="AR48" s="42"/>
      <c r="AS48" s="42"/>
      <c r="AT48" s="2"/>
    </row>
    <row r="49" spans="1:52">
      <c r="A49" s="2"/>
      <c r="B49" s="2"/>
      <c r="C49" s="2"/>
      <c r="D49" s="2"/>
      <c r="E49" s="2" t="s">
        <v>62</v>
      </c>
      <c r="F49" s="46" t="s">
        <v>63</v>
      </c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2"/>
      <c r="U49" s="2"/>
      <c r="V49" s="2"/>
      <c r="W49" s="2"/>
      <c r="X49" s="2"/>
      <c r="Y49" s="2"/>
      <c r="Z49" s="2"/>
      <c r="AA49" s="2"/>
      <c r="AB49" s="2"/>
      <c r="AC49" s="45" t="s">
        <v>36</v>
      </c>
      <c r="AD49" s="45"/>
      <c r="AE49" s="45"/>
      <c r="AF49" s="45"/>
      <c r="AG49" s="69">
        <v>1000</v>
      </c>
      <c r="AH49" s="69"/>
      <c r="AI49" s="69"/>
      <c r="AJ49" s="69"/>
      <c r="AK49" s="69"/>
      <c r="AL49" s="15"/>
      <c r="AM49" s="52"/>
      <c r="AN49" s="53"/>
      <c r="AO49" s="54"/>
      <c r="AP49" s="49" t="str">
        <f>IF($AM49&lt;&gt;"○","",IF(OR(AND($P$28="",$AB$28=""),AND($U$30="",$AA$30="",$AG$30="",$AM$30=""))," 必須未入力",IF(OR($Q$8="",$W$8="",$AA$8=""),"生年月日未入力",IF(DATE($Q$8,$W$8,$AA$8)&gt;=DATE(2008,4,2),"　選択不可",$AG49))))</f>
        <v/>
      </c>
      <c r="AQ49" s="50"/>
      <c r="AR49" s="50"/>
      <c r="AS49" s="51"/>
      <c r="AT49" s="2"/>
    </row>
    <row r="50" spans="1:52">
      <c r="A50" s="2"/>
      <c r="B50" s="2"/>
      <c r="C50" s="2"/>
      <c r="D50" s="2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23" t="s">
        <v>19</v>
      </c>
      <c r="AD50" s="123"/>
      <c r="AE50" s="123"/>
      <c r="AF50" s="123"/>
      <c r="AG50" s="128">
        <v>500</v>
      </c>
      <c r="AH50" s="128"/>
      <c r="AI50" s="128"/>
      <c r="AJ50" s="128"/>
      <c r="AK50" s="128"/>
      <c r="AL50" s="15"/>
      <c r="AM50" s="52"/>
      <c r="AN50" s="53"/>
      <c r="AO50" s="54"/>
      <c r="AP50" s="49" t="str">
        <f>IF($AM50&lt;&gt;"○","",IF(OR(AND($P$28="",$AB$28=""),AND($U$30="",$AA$30="",$AG$30="",$AM$30=""))," 必須未入力",IF(OR($Q$8="",$W$8="",$AA$8=""),"生年月日未入力",IF(DATE($Q$8,$W$8,$AA$8)&lt;DATE(2008,4,2),"　選択不可",$AG50))))</f>
        <v/>
      </c>
      <c r="AQ50" s="50"/>
      <c r="AR50" s="50"/>
      <c r="AS50" s="51"/>
      <c r="AT50" s="2"/>
    </row>
    <row r="51" spans="1:5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87" t="s">
        <v>10</v>
      </c>
      <c r="AI52" s="87"/>
      <c r="AJ52" s="87"/>
      <c r="AK52" s="87"/>
      <c r="AL52" s="87"/>
      <c r="AM52" s="87"/>
      <c r="AN52" s="87"/>
      <c r="AO52" s="87"/>
      <c r="AP52" s="88" t="str">
        <f>IF(SUM(AP19:AS21,AP23:AS25,AP36:AS37,AP41:AS42,AP46:AS47)=0,"",SUM(AP19:AS20,AP23:AS24,AP36:AS37,AP41:AS42,AP46:AS47,AP49:AS50)-(SUM(AP21:AS21)+SUM(AP25:AS25)))</f>
        <v/>
      </c>
      <c r="AQ52" s="88"/>
      <c r="AR52" s="88"/>
      <c r="AS52" s="88"/>
      <c r="AT52" s="2"/>
    </row>
    <row r="53" spans="1:5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8"/>
      <c r="AI53" s="18"/>
      <c r="AJ53" s="18"/>
      <c r="AK53" s="18"/>
      <c r="AL53" s="18"/>
      <c r="AM53" s="18"/>
      <c r="AN53" s="18"/>
      <c r="AO53" s="18"/>
      <c r="AP53" s="19"/>
      <c r="AQ53" s="19"/>
      <c r="AR53" s="19"/>
      <c r="AS53" s="19"/>
      <c r="AT53" s="2"/>
    </row>
    <row r="54" spans="1:52">
      <c r="A54" s="2"/>
      <c r="B54" s="2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19"/>
      <c r="AT54" s="2"/>
    </row>
    <row r="55" spans="1:52">
      <c r="A55" s="2"/>
      <c r="B55" s="86" t="s">
        <v>25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2"/>
      <c r="AS55" s="2"/>
      <c r="AT55" s="18"/>
      <c r="AU55" s="18"/>
      <c r="AV55" s="19"/>
      <c r="AW55" s="19"/>
      <c r="AX55" s="19"/>
      <c r="AY55" s="19"/>
      <c r="AZ55" s="2"/>
    </row>
    <row r="56" spans="1:52">
      <c r="A56" s="2"/>
      <c r="B56" s="2"/>
      <c r="C56" s="2"/>
      <c r="D56" s="2"/>
      <c r="E56" s="86" t="s">
        <v>26</v>
      </c>
      <c r="F56" s="86"/>
      <c r="G56" s="86"/>
      <c r="H56" s="86"/>
      <c r="I56" s="86"/>
      <c r="J56" s="86"/>
      <c r="K56" s="86"/>
      <c r="L56" s="86"/>
      <c r="M56" s="52"/>
      <c r="N56" s="53"/>
      <c r="O56" s="54"/>
      <c r="P56" s="2"/>
      <c r="Q56" s="2"/>
      <c r="R56" s="86" t="s">
        <v>0</v>
      </c>
      <c r="S56" s="86"/>
      <c r="T56" s="86"/>
      <c r="U56" s="52"/>
      <c r="V56" s="53"/>
      <c r="W56" s="54"/>
      <c r="X56" s="86" t="s">
        <v>27</v>
      </c>
      <c r="Y56" s="86"/>
      <c r="Z56" s="2"/>
      <c r="AA56" s="86" t="s">
        <v>1</v>
      </c>
      <c r="AB56" s="86"/>
      <c r="AC56" s="86"/>
      <c r="AD56" s="86"/>
      <c r="AE56" s="86"/>
      <c r="AF56" s="52"/>
      <c r="AG56" s="53"/>
      <c r="AH56" s="54"/>
      <c r="AI56" s="91" t="s">
        <v>27</v>
      </c>
      <c r="AJ56" s="48"/>
      <c r="AK56" s="3"/>
      <c r="AL56" s="2"/>
      <c r="AM56" s="2"/>
      <c r="AN56" s="2"/>
      <c r="AO56" s="2"/>
      <c r="AP56" s="2"/>
      <c r="AQ56" s="2"/>
      <c r="AR56" s="2"/>
      <c r="AS56" s="2"/>
      <c r="AT56" s="2"/>
    </row>
    <row r="57" spans="1:52" ht="14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35"/>
    </row>
    <row r="58" spans="1:52">
      <c r="A58" s="2"/>
      <c r="B58" s="86" t="s">
        <v>28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2"/>
      <c r="AS58" s="2"/>
      <c r="AT58" s="2"/>
    </row>
    <row r="59" spans="1:52" ht="10.5" customHeight="1">
      <c r="A59" s="2"/>
      <c r="B59" s="2"/>
      <c r="C59" s="77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9"/>
      <c r="AS59" s="2"/>
      <c r="AT59" s="34"/>
    </row>
    <row r="60" spans="1:52" ht="10.5" customHeight="1">
      <c r="A60" s="2"/>
      <c r="B60" s="2"/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2"/>
      <c r="AS60" s="2"/>
      <c r="AT60" s="34"/>
    </row>
    <row r="61" spans="1:52" ht="98.25" customHeight="1">
      <c r="A61" s="2"/>
      <c r="B61" s="2"/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5"/>
      <c r="AS61" s="2"/>
      <c r="AT61" s="36"/>
    </row>
    <row r="62" spans="1:52" ht="10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36"/>
    </row>
    <row r="63" spans="1:52" ht="10.5" customHeight="1">
      <c r="A63" s="2"/>
      <c r="B63" s="2"/>
      <c r="C63" s="2"/>
      <c r="D63" s="2"/>
      <c r="E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19"/>
    </row>
    <row r="64" spans="1:52" ht="10.5" customHeight="1">
      <c r="AT64" s="19"/>
    </row>
    <row r="65" spans="46:46">
      <c r="AT65" s="2"/>
    </row>
    <row r="66" spans="46:46">
      <c r="AT66" s="2"/>
    </row>
    <row r="67" spans="46:46">
      <c r="AT67" s="2"/>
    </row>
    <row r="68" spans="46:46">
      <c r="AT68" s="2"/>
    </row>
    <row r="69" spans="46:46">
      <c r="AT69" s="2"/>
    </row>
    <row r="70" spans="46:46">
      <c r="AT70" s="2"/>
    </row>
    <row r="71" spans="46:46">
      <c r="AT71" s="2"/>
    </row>
    <row r="72" spans="46:46">
      <c r="AT72" s="2"/>
    </row>
    <row r="73" spans="46:46">
      <c r="AT73" s="2"/>
    </row>
  </sheetData>
  <sheetProtection selectLockedCells="1" selectUnlockedCells="1"/>
  <mergeCells count="159">
    <mergeCell ref="AC50:AF50"/>
    <mergeCell ref="AG50:AK50"/>
    <mergeCell ref="AM50:AO50"/>
    <mergeCell ref="AP50:AS50"/>
    <mergeCell ref="AC49:AF49"/>
    <mergeCell ref="AG49:AK49"/>
    <mergeCell ref="AM49:AO49"/>
    <mergeCell ref="AP49:AS49"/>
    <mergeCell ref="F49:S49"/>
    <mergeCell ref="AM29:AO29"/>
    <mergeCell ref="V28:Z28"/>
    <mergeCell ref="B12:F12"/>
    <mergeCell ref="B9:F9"/>
    <mergeCell ref="B10:F11"/>
    <mergeCell ref="U25:AF25"/>
    <mergeCell ref="AM22:AO22"/>
    <mergeCell ref="I23:AC23"/>
    <mergeCell ref="AB28:AD28"/>
    <mergeCell ref="W12:Z12"/>
    <mergeCell ref="AM21:AO21"/>
    <mergeCell ref="AM34:AO34"/>
    <mergeCell ref="AM35:AO35"/>
    <mergeCell ref="AM36:AO36"/>
    <mergeCell ref="AM33:AO33"/>
    <mergeCell ref="AA36:AE36"/>
    <mergeCell ref="AB41:AF41"/>
    <mergeCell ref="F41:AA41"/>
    <mergeCell ref="AK8:AS8"/>
    <mergeCell ref="C17:AS17"/>
    <mergeCell ref="AD19:AF19"/>
    <mergeCell ref="I19:AC19"/>
    <mergeCell ref="AM26:AO26"/>
    <mergeCell ref="AG30:AI30"/>
    <mergeCell ref="X30:Z30"/>
    <mergeCell ref="AA30:AC30"/>
    <mergeCell ref="H9:X9"/>
    <mergeCell ref="H13:Y13"/>
    <mergeCell ref="B27:AL27"/>
    <mergeCell ref="AM27:AO27"/>
    <mergeCell ref="AG21:AK21"/>
    <mergeCell ref="P28:R28"/>
    <mergeCell ref="AM30:AO30"/>
    <mergeCell ref="AM24:AO24"/>
    <mergeCell ref="AF28:AS28"/>
    <mergeCell ref="AG41:AK41"/>
    <mergeCell ref="AM41:AO41"/>
    <mergeCell ref="W37:Z37"/>
    <mergeCell ref="E43:AL43"/>
    <mergeCell ref="AM38:AO38"/>
    <mergeCell ref="AM37:AO37"/>
    <mergeCell ref="W36:Z36"/>
    <mergeCell ref="AM39:AO39"/>
    <mergeCell ref="AM40:AO40"/>
    <mergeCell ref="AH44:AJ44"/>
    <mergeCell ref="A1:AT1"/>
    <mergeCell ref="A2:AT2"/>
    <mergeCell ref="B4:AE4"/>
    <mergeCell ref="AQ4:AS4"/>
    <mergeCell ref="AO4:AP4"/>
    <mergeCell ref="B13:F13"/>
    <mergeCell ref="H12:U12"/>
    <mergeCell ref="H10:I10"/>
    <mergeCell ref="AB12:AR12"/>
    <mergeCell ref="N10:AR11"/>
    <mergeCell ref="AG4:AJ4"/>
    <mergeCell ref="AG8:AJ8"/>
    <mergeCell ref="Y8:Z8"/>
    <mergeCell ref="B5:F5"/>
    <mergeCell ref="B6:F7"/>
    <mergeCell ref="K10:M10"/>
    <mergeCell ref="G11:L11"/>
    <mergeCell ref="L8:O8"/>
    <mergeCell ref="H6:AR7"/>
    <mergeCell ref="H5:AR5"/>
    <mergeCell ref="AP42:AS42"/>
    <mergeCell ref="AP41:AS41"/>
    <mergeCell ref="F37:S37"/>
    <mergeCell ref="AP25:AS25"/>
    <mergeCell ref="AG25:AK25"/>
    <mergeCell ref="AS10:AS11"/>
    <mergeCell ref="AB13:AS13"/>
    <mergeCell ref="AP19:AS19"/>
    <mergeCell ref="AM20:AO20"/>
    <mergeCell ref="AP23:AS23"/>
    <mergeCell ref="AP24:AS24"/>
    <mergeCell ref="AG24:AK24"/>
    <mergeCell ref="AD23:AF23"/>
    <mergeCell ref="AG23:AK23"/>
    <mergeCell ref="AC24:AF24"/>
    <mergeCell ref="AM25:AO25"/>
    <mergeCell ref="C59:AR61"/>
    <mergeCell ref="E56:L56"/>
    <mergeCell ref="M56:O56"/>
    <mergeCell ref="R56:T56"/>
    <mergeCell ref="AG42:AK42"/>
    <mergeCell ref="U56:W56"/>
    <mergeCell ref="X56:Y56"/>
    <mergeCell ref="AA56:AE56"/>
    <mergeCell ref="AF56:AH56"/>
    <mergeCell ref="AP47:AS47"/>
    <mergeCell ref="AH52:AO52"/>
    <mergeCell ref="AP52:AS52"/>
    <mergeCell ref="AC46:AF46"/>
    <mergeCell ref="AG46:AK46"/>
    <mergeCell ref="AM46:AO46"/>
    <mergeCell ref="AI56:AJ56"/>
    <mergeCell ref="B55:AQ55"/>
    <mergeCell ref="B58:AQ58"/>
    <mergeCell ref="H44:P44"/>
    <mergeCell ref="AM43:AO43"/>
    <mergeCell ref="AM44:AO44"/>
    <mergeCell ref="J28:N28"/>
    <mergeCell ref="AL4:AM4"/>
    <mergeCell ref="AM23:AO23"/>
    <mergeCell ref="AS6:AS7"/>
    <mergeCell ref="AA8:AC8"/>
    <mergeCell ref="C14:AR14"/>
    <mergeCell ref="G6:G7"/>
    <mergeCell ref="AD8:AE8"/>
    <mergeCell ref="B8:F8"/>
    <mergeCell ref="U8:V8"/>
    <mergeCell ref="W8:X8"/>
    <mergeCell ref="H8:J8"/>
    <mergeCell ref="Q8:T8"/>
    <mergeCell ref="AG19:AK19"/>
    <mergeCell ref="B15:AS15"/>
    <mergeCell ref="AM18:AO18"/>
    <mergeCell ref="C16:AS16"/>
    <mergeCell ref="AM19:AO19"/>
    <mergeCell ref="AP21:AS21"/>
    <mergeCell ref="AG20:AK20"/>
    <mergeCell ref="AP20:AS20"/>
    <mergeCell ref="AC20:AF20"/>
    <mergeCell ref="U21:AF21"/>
    <mergeCell ref="Y9:AS9"/>
    <mergeCell ref="F46:AA46"/>
    <mergeCell ref="F36:V36"/>
    <mergeCell ref="AD30:AF30"/>
    <mergeCell ref="B32:AS32"/>
    <mergeCell ref="AJ30:AL30"/>
    <mergeCell ref="AM31:AO31"/>
    <mergeCell ref="AP46:AS46"/>
    <mergeCell ref="AC47:AF47"/>
    <mergeCell ref="AM47:AO47"/>
    <mergeCell ref="AG47:AK47"/>
    <mergeCell ref="AP37:AS37"/>
    <mergeCell ref="AP36:AS36"/>
    <mergeCell ref="AH36:AJ36"/>
    <mergeCell ref="B30:Q30"/>
    <mergeCell ref="R30:T30"/>
    <mergeCell ref="X31:AK31"/>
    <mergeCell ref="U30:W30"/>
    <mergeCell ref="T42:AF42"/>
    <mergeCell ref="U44:AG44"/>
    <mergeCell ref="AM42:AO42"/>
    <mergeCell ref="F45:AK45"/>
    <mergeCell ref="AA37:AE37"/>
    <mergeCell ref="AH37:AJ37"/>
    <mergeCell ref="Q44:S44"/>
  </mergeCells>
  <phoneticPr fontId="3"/>
  <conditionalFormatting sqref="AA8:AC8">
    <cfRule type="expression" dxfId="18" priority="31" stopIfTrue="1">
      <formula>AND(MOD($Q$8,4)=0,$W$8=2,$AA$8&gt;29)</formula>
    </cfRule>
    <cfRule type="expression" dxfId="17" priority="32" stopIfTrue="1">
      <formula>AND(MOD($Q$8,4)&lt;&gt;0,$W$8=2,$AA$8&gt;28)</formula>
    </cfRule>
    <cfRule type="expression" dxfId="16" priority="33" stopIfTrue="1">
      <formula>AND(OR($W$8=4,$W$8=6,$W$8=9,$W$8=11),$AA$8=31)</formula>
    </cfRule>
  </conditionalFormatting>
  <conditionalFormatting sqref="AO4:AP4">
    <cfRule type="expression" dxfId="15" priority="30" stopIfTrue="1">
      <formula>AND($AL$4=11,$AO$4=31)</formula>
    </cfRule>
  </conditionalFormatting>
  <conditionalFormatting sqref="AG8:AJ8">
    <cfRule type="expression" dxfId="14" priority="29" stopIfTrue="1">
      <formula>$AG$8="記入日未入力"</formula>
    </cfRule>
  </conditionalFormatting>
  <conditionalFormatting sqref="AP19:AS19">
    <cfRule type="expression" dxfId="13" priority="28" stopIfTrue="1">
      <formula>OR($AP19="生年月日未入力",$AP19="　選択不可")</formula>
    </cfRule>
  </conditionalFormatting>
  <conditionalFormatting sqref="AP21:AS21">
    <cfRule type="expression" dxfId="12" priority="26" stopIfTrue="1">
      <formula>OR($AP21="クラブ名未入力",$AP21="単独選択不可")</formula>
    </cfRule>
  </conditionalFormatting>
  <conditionalFormatting sqref="AP20:AS20">
    <cfRule type="expression" dxfId="11" priority="21" stopIfTrue="1">
      <formula>OR($AP20="生年月日未入力",$AP20="　選択不可")</formula>
    </cfRule>
  </conditionalFormatting>
  <conditionalFormatting sqref="AP23:AS23">
    <cfRule type="expression" dxfId="10" priority="20" stopIfTrue="1">
      <formula>OR($AP23="生年月日未入力",$AP23="　選択不可")</formula>
    </cfRule>
  </conditionalFormatting>
  <conditionalFormatting sqref="AP24:AS24">
    <cfRule type="expression" dxfId="9" priority="19" stopIfTrue="1">
      <formula>OR($AP24="生年月日未入力",$AP24="　選択不可")</formula>
    </cfRule>
  </conditionalFormatting>
  <conditionalFormatting sqref="AP25:AS25">
    <cfRule type="expression" dxfId="8" priority="18" stopIfTrue="1">
      <formula>OR($AP25="クラブ名未入力",$AP25="単独選択不可")</formula>
    </cfRule>
  </conditionalFormatting>
  <conditionalFormatting sqref="AP36:AS37">
    <cfRule type="expression" dxfId="7" priority="10" stopIfTrue="1">
      <formula>OR($AP36=" 必須未入力",$AP36="生年月日未入力",$AP36="　選択不可")</formula>
    </cfRule>
  </conditionalFormatting>
  <conditionalFormatting sqref="AP41:AS42">
    <cfRule type="expression" dxfId="6" priority="7" stopIfTrue="1">
      <formula>OR($AP41=" 必須未入力",$AP41="生年月日未入力",$AP41="　選択不可")</formula>
    </cfRule>
  </conditionalFormatting>
  <conditionalFormatting sqref="AP46:AS46">
    <cfRule type="expression" dxfId="5" priority="6" stopIfTrue="1">
      <formula>OR($AP46=" 必須未入力",$AP46="生年月日未入力",$AP46="　選択不可")</formula>
    </cfRule>
  </conditionalFormatting>
  <conditionalFormatting sqref="AP47:AS50">
    <cfRule type="expression" dxfId="4" priority="5" stopIfTrue="1">
      <formula>OR($AP47=" 必須未入力",$AP47="生年月日未入力",$AP47="　選択不可")</formula>
    </cfRule>
  </conditionalFormatting>
  <conditionalFormatting sqref="AF28:AS28">
    <cfRule type="expression" dxfId="3" priority="4" stopIfTrue="1">
      <formula>$AF$28="どちらか一方をお選びください。"</formula>
    </cfRule>
  </conditionalFormatting>
  <conditionalFormatting sqref="X31:AK31">
    <cfRule type="expression" dxfId="2" priority="3" stopIfTrue="1">
      <formula>$X$31="いずれか１つをお選びください。"</formula>
    </cfRule>
  </conditionalFormatting>
  <conditionalFormatting sqref="AP49:AS49">
    <cfRule type="expression" dxfId="1" priority="2" stopIfTrue="1">
      <formula>OR($AP49=" 必須未入力",$AP49="生年月日未入力",$AP49="　選択不可")</formula>
    </cfRule>
  </conditionalFormatting>
  <conditionalFormatting sqref="AP50:AS50">
    <cfRule type="expression" dxfId="0" priority="1" stopIfTrue="1">
      <formula>OR($AP50=" 必須未入力",$AP50="生年月日未入力",$AP50="　選択不可")</formula>
    </cfRule>
  </conditionalFormatting>
  <dataValidations count="10">
    <dataValidation type="list" allowBlank="1" showInputMessage="1" showErrorMessage="1" sqref="AH36:AJ37 M56:O56 AM19:AO21 P28:R28 AB28:AD28 U30:W30 AA30:AC30 AG30:AI30 AM30:AO30 AM23:AO25 AM36:AO37 AM41:AO42 AM46:AO50">
      <formula1>"○"</formula1>
    </dataValidation>
    <dataValidation type="list" allowBlank="1" showInputMessage="1" showErrorMessage="1" sqref="Q44:S44">
      <formula1>"１,２,３,４,５,未定"</formula1>
    </dataValidation>
    <dataValidation type="list" allowBlank="1" showInputMessage="1" showErrorMessage="1" sqref="AH44:AJ44">
      <formula1>"１,２,３,４,５,６,未定"</formula1>
    </dataValidation>
    <dataValidation type="list" allowBlank="1" showInputMessage="1" showErrorMessage="1" sqref="H9:X9">
      <formula1>"いすゞ藤沢スキー部,藤沢スキークラブ,シルバースパークRC,湘南スキークラブ,荏原スキー部,ビッグクラウドスキークラブ,湘南スノーボードクラブ,スノードロップスキークラブ"</formula1>
    </dataValidation>
    <dataValidation type="list" allowBlank="1" showInputMessage="1" showErrorMessage="1" sqref="H8:J8">
      <formula1>"男,女"</formula1>
    </dataValidation>
    <dataValidation type="whole" allowBlank="1" showInputMessage="1" showErrorMessage="1" error="入力した値が正しくありません。_x000a_訂正して下さい。（～２０１６）" sqref="Q8:T8">
      <formula1>1900</formula1>
      <formula2>2016</formula2>
    </dataValidation>
    <dataValidation type="whole" allowBlank="1" showInputMessage="1" showErrorMessage="1" error="入力した値が正しくありません。_x000a_訂正してください。（１～１２）" sqref="W8:X8">
      <formula1>1</formula1>
      <formula2>12</formula2>
    </dataValidation>
    <dataValidation type="whole" allowBlank="1" showInputMessage="1" showErrorMessage="1" error="入力した値が正しくありません。_x000a_訂正してください。（１～３１）" sqref="AA8:AC8 AO4:AP4">
      <formula1>1</formula1>
      <formula2>31</formula2>
    </dataValidation>
    <dataValidation type="list" allowBlank="1" showInputMessage="1" showErrorMessage="1" sqref="AG4:AJ4">
      <formula1>"２０２０,２０２１"</formula1>
    </dataValidation>
    <dataValidation type="list" allowBlank="1" showInputMessage="1" showErrorMessage="1" sqref="AL4:AM4">
      <formula1>"１１,１２,１"</formula1>
    </dataValidation>
  </dataValidations>
  <printOptions horizontalCentered="1"/>
  <pageMargins left="0.78740157480314965" right="0.78740157480314965" top="0.62992125984251968" bottom="0.39370078740157483" header="0.51181102362204722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いすゞ自動車株式会社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いすゞ自動車株式会社</dc:creator>
  <cp:lastModifiedBy>ThinkPad</cp:lastModifiedBy>
  <cp:lastPrinted>2019-12-03T22:25:13Z</cp:lastPrinted>
  <dcterms:created xsi:type="dcterms:W3CDTF">2010-12-07T03:28:14Z</dcterms:created>
  <dcterms:modified xsi:type="dcterms:W3CDTF">2020-12-07T21:44:49Z</dcterms:modified>
</cp:coreProperties>
</file>