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F:\hdd2-2\ＳＫＩ関連\SAF協会関連\2019~2020年 藤沢協会\200207_FWF\"/>
    </mc:Choice>
  </mc:AlternateContent>
  <xr:revisionPtr revIDLastSave="0" documentId="8_{6BBBA296-D61F-4B62-B556-FC2F2EB0962F}" xr6:coauthVersionLast="43" xr6:coauthVersionMax="43" xr10:uidLastSave="{00000000-0000-0000-0000-000000000000}"/>
  <bookViews>
    <workbookView xWindow="-108" yWindow="-108" windowWidth="23256" windowHeight="12576" xr2:uid="{00000000-000D-0000-FFFF-FFFF00000000}"/>
  </bookViews>
  <sheets>
    <sheet name="ご案内" sheetId="1" r:id="rId1"/>
    <sheet name="申込書" sheetId="3" r:id="rId2"/>
  </sheets>
  <definedNames>
    <definedName name="_xlnm.Print_Area" localSheetId="0">ご案内!$A$1:$D$71</definedName>
    <definedName name="_xlnm.Print_Area" localSheetId="1">申込書!$A$1:$AS$68</definedName>
  </definedNames>
  <calcPr calcId="191028"/>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P55" i="3" l="1"/>
  <c r="AP54" i="3"/>
  <c r="AP48" i="3"/>
  <c r="AP47" i="3"/>
  <c r="AP43" i="3"/>
  <c r="AP42" i="3"/>
  <c r="AP38" i="3"/>
  <c r="AP37" i="3"/>
  <c r="AP36" i="3"/>
  <c r="AP35" i="3"/>
  <c r="AP24" i="3"/>
  <c r="AP23" i="3"/>
  <c r="AP20" i="3"/>
  <c r="AP19" i="3"/>
  <c r="AP25" i="3"/>
  <c r="AP49" i="3"/>
  <c r="AP50" i="3"/>
  <c r="AP21" i="3"/>
  <c r="X31" i="3"/>
  <c r="AF28" i="3"/>
  <c r="AG8" i="3"/>
  <c r="AV18" i="3"/>
  <c r="AP57" i="3"/>
</calcChain>
</file>

<file path=xl/sharedStrings.xml><?xml version="1.0" encoding="utf-8"?>
<sst xmlns="http://schemas.openxmlformats.org/spreadsheetml/2006/main" count="172" uniqueCount="148">
  <si>
    <t>　　※その他、単品のレンタル料金等は別途お問い合わせください。（問い合わせ先は後述）</t>
    <rPh sb="7" eb="9">
      <t>タンピン</t>
    </rPh>
    <rPh sb="14" eb="16">
      <t>リョウキン</t>
    </rPh>
    <rPh sb="16" eb="17">
      <t>トウ</t>
    </rPh>
    <rPh sb="18" eb="20">
      <t>ベット</t>
    </rPh>
    <rPh sb="32" eb="33">
      <t>ト</t>
    </rPh>
    <rPh sb="34" eb="35">
      <t>ア</t>
    </rPh>
    <rPh sb="37" eb="38">
      <t>サキ</t>
    </rPh>
    <rPh sb="39" eb="41">
      <t>コウジュツ</t>
    </rPh>
    <phoneticPr fontId="3"/>
  </si>
  <si>
    <t>　　※SAF会員は所属クラブにて取りまとめの上、指定口座にお振込みください。</t>
    <rPh sb="6" eb="8">
      <t>カイイン</t>
    </rPh>
    <rPh sb="9" eb="11">
      <t>ショゾク</t>
    </rPh>
    <rPh sb="16" eb="17">
      <t>ト</t>
    </rPh>
    <rPh sb="22" eb="23">
      <t>ウエ</t>
    </rPh>
    <rPh sb="24" eb="26">
      <t>シテイ</t>
    </rPh>
    <rPh sb="26" eb="28">
      <t>コウザ</t>
    </rPh>
    <rPh sb="30" eb="32">
      <t>フリコ</t>
    </rPh>
    <phoneticPr fontId="3"/>
  </si>
  <si>
    <t xml:space="preserve">   申込書に必要事項をご記入の上、FAX（0466-28-1419）か、関水スポーツ（藤沢駅南口：藤沢市鵠沼石上1-3-1）３Ｆへ直接お持ちください。</t>
    <rPh sb="7" eb="9">
      <t>ヒツヨウ</t>
    </rPh>
    <rPh sb="9" eb="11">
      <t>ジコウ</t>
    </rPh>
    <rPh sb="13" eb="15">
      <t>キニュウ</t>
    </rPh>
    <rPh sb="16" eb="17">
      <t>ウエ</t>
    </rPh>
    <rPh sb="37" eb="39">
      <t>セキミズ</t>
    </rPh>
    <rPh sb="44" eb="46">
      <t>フジサワ</t>
    </rPh>
    <rPh sb="46" eb="47">
      <t>エキ</t>
    </rPh>
    <rPh sb="47" eb="49">
      <t>ミナミグチ</t>
    </rPh>
    <rPh sb="50" eb="53">
      <t>フジサワシ</t>
    </rPh>
    <rPh sb="53" eb="55">
      <t>クゲヌマ</t>
    </rPh>
    <rPh sb="55" eb="57">
      <t>イシガミ</t>
    </rPh>
    <phoneticPr fontId="3"/>
  </si>
  <si>
    <t>■レンタルスキーご希望の方は申込書に身長と靴のサイズをご記載ください。</t>
    <rPh sb="9" eb="11">
      <t>キボウ</t>
    </rPh>
    <rPh sb="12" eb="13">
      <t>カタ</t>
    </rPh>
    <rPh sb="14" eb="17">
      <t>モウシコミショ</t>
    </rPh>
    <rPh sb="18" eb="20">
      <t>シンチョウ</t>
    </rPh>
    <rPh sb="21" eb="22">
      <t>クツ</t>
    </rPh>
    <rPh sb="28" eb="30">
      <t>キサイ</t>
    </rPh>
    <phoneticPr fontId="3"/>
  </si>
  <si>
    <t>　使用いたします。</t>
    <phoneticPr fontId="3"/>
  </si>
  <si>
    <t>■今回の行事は団体傷害保険に加入しますが、十分な補償を受けられない可能性もございますので、ご自身でも傷害保険等に加入いただくことをお勧め</t>
    <rPh sb="50" eb="52">
      <t>ショウガイ</t>
    </rPh>
    <phoneticPr fontId="3"/>
  </si>
  <si>
    <t>　いたします。また、申込者に関する必要事項をご記入いただけない場合は保険加入手続きができませんので予めご了承ください。</t>
    <phoneticPr fontId="3"/>
  </si>
  <si>
    <t>■万一、怪我等の発生時には応急処置は行ないますが、その他一切は当事者の責任とさせていただきます。</t>
    <rPh sb="1" eb="3">
      <t>マンイチ</t>
    </rPh>
    <rPh sb="4" eb="6">
      <t>ケガ</t>
    </rPh>
    <rPh sb="6" eb="7">
      <t>トウ</t>
    </rPh>
    <rPh sb="8" eb="10">
      <t>ハッセイ</t>
    </rPh>
    <rPh sb="10" eb="11">
      <t>ジ</t>
    </rPh>
    <rPh sb="13" eb="15">
      <t>オウキュウ</t>
    </rPh>
    <rPh sb="15" eb="17">
      <t>ショチ</t>
    </rPh>
    <rPh sb="18" eb="19">
      <t>オコ</t>
    </rPh>
    <rPh sb="27" eb="28">
      <t>タ</t>
    </rPh>
    <rPh sb="28" eb="30">
      <t>イッサイ</t>
    </rPh>
    <rPh sb="31" eb="34">
      <t>トウジシャ</t>
    </rPh>
    <rPh sb="35" eb="37">
      <t>セキニン</t>
    </rPh>
    <phoneticPr fontId="3"/>
  </si>
  <si>
    <t>　健康保険証をご持参いただくことをお勧めいたします。</t>
    <phoneticPr fontId="3"/>
  </si>
  <si>
    <r>
      <t>身長</t>
    </r>
    <r>
      <rPr>
        <b/>
        <sz val="10"/>
        <rFont val="HG丸ｺﾞｼｯｸM-PRO"/>
        <family val="3"/>
        <charset val="128"/>
      </rPr>
      <t>：</t>
    </r>
    <rPh sb="0" eb="2">
      <t>シンチョウ</t>
    </rPh>
    <phoneticPr fontId="3"/>
  </si>
  <si>
    <r>
      <t>靴のサイズ</t>
    </r>
    <r>
      <rPr>
        <b/>
        <sz val="10"/>
        <rFont val="HG丸ｺﾞｼｯｸM-PRO"/>
        <family val="3"/>
        <charset val="128"/>
      </rPr>
      <t>：</t>
    </r>
    <rPh sb="0" eb="1">
      <t>クツ</t>
    </rPh>
    <phoneticPr fontId="3"/>
  </si>
  <si>
    <t>携帯電話</t>
    <rPh sb="0" eb="2">
      <t>ケイタイ</t>
    </rPh>
    <rPh sb="2" eb="4">
      <t>デンワ</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</si>
  <si>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</si>
  <si>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</si>
  <si>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</si>
  <si>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</si>
  <si>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t>
    <phoneticPr fontId="3"/>
  </si>
  <si>
    <t>ポール練習会</t>
  </si>
  <si>
    <t>級別テスト：</t>
    <rPh sb="0" eb="2">
      <t>キュウベツ</t>
    </rPh>
    <phoneticPr fontId="3"/>
  </si>
  <si>
    <t>級</t>
    <rPh sb="0" eb="1">
      <t>キュウ</t>
    </rPh>
    <phoneticPr fontId="3"/>
  </si>
  <si>
    <t>お申し込み金額合計</t>
    <rPh sb="1" eb="2">
      <t>モウ</t>
    </rPh>
    <rPh sb="3" eb="4">
      <t>コ</t>
    </rPh>
    <rPh sb="5" eb="7">
      <t>キンガク</t>
    </rPh>
    <rPh sb="7" eb="9">
      <t>ゴウケイ</t>
    </rPh>
    <phoneticPr fontId="3"/>
  </si>
  <si>
    <t>ふりがな</t>
    <phoneticPr fontId="3"/>
  </si>
  <si>
    <t>氏 名</t>
    <phoneticPr fontId="3"/>
  </si>
  <si>
    <t>クラブ名</t>
    <phoneticPr fontId="3"/>
  </si>
  <si>
    <t>住 所</t>
    <phoneticPr fontId="3"/>
  </si>
  <si>
    <t>〒</t>
    <phoneticPr fontId="3"/>
  </si>
  <si>
    <t>電 話</t>
    <phoneticPr fontId="3"/>
  </si>
  <si>
    <t>E メール</t>
    <phoneticPr fontId="3"/>
  </si>
  <si>
    <t>　</t>
    <phoneticPr fontId="3"/>
  </si>
  <si>
    <t>ジュニア：</t>
    <phoneticPr fontId="3"/>
  </si>
  <si>
    <t>SAF会員割引（本人＆家族）：</t>
    <phoneticPr fontId="3"/>
  </si>
  <si>
    <t>スキー</t>
    <phoneticPr fontId="3"/>
  </si>
  <si>
    <t>スノーボード</t>
    <phoneticPr fontId="3"/>
  </si>
  <si>
    <t>①</t>
    <phoneticPr fontId="3"/>
  </si>
  <si>
    <t>②</t>
    <phoneticPr fontId="3"/>
  </si>
  <si>
    <t>③</t>
    <phoneticPr fontId="3"/>
  </si>
  <si>
    <t>④</t>
    <phoneticPr fontId="3"/>
  </si>
  <si>
    <t>⑤</t>
    <phoneticPr fontId="3"/>
  </si>
  <si>
    <t>★レンタルスキーをご希望の方は以下のチェック欄に○印をご記入いただき、身長および靴のサイズをご記載ください。</t>
    <rPh sb="10" eb="12">
      <t>キボウ</t>
    </rPh>
    <rPh sb="13" eb="14">
      <t>カタ</t>
    </rPh>
    <rPh sb="15" eb="17">
      <t>イカ</t>
    </rPh>
    <rPh sb="22" eb="23">
      <t>ラン</t>
    </rPh>
    <rPh sb="25" eb="26">
      <t>シルシ</t>
    </rPh>
    <rPh sb="28" eb="30">
      <t>キニュウ</t>
    </rPh>
    <rPh sb="35" eb="37">
      <t>シンチョウ</t>
    </rPh>
    <rPh sb="40" eb="41">
      <t>クツ</t>
    </rPh>
    <rPh sb="47" eb="49">
      <t>キサイ</t>
    </rPh>
    <phoneticPr fontId="3"/>
  </si>
  <si>
    <t>レンタルスキーを希望</t>
    <rPh sb="8" eb="10">
      <t>キボウ</t>
    </rPh>
    <phoneticPr fontId="3"/>
  </si>
  <si>
    <t>ｃｍ</t>
    <phoneticPr fontId="3"/>
  </si>
  <si>
    <t>★備考欄　（ジュニア参加の方は同伴される方の氏名をご記入ください。また、家族等同室希望者もご記入ください。）</t>
    <rPh sb="1" eb="3">
      <t>ビコウ</t>
    </rPh>
    <rPh sb="3" eb="4">
      <t>ラン</t>
    </rPh>
    <rPh sb="10" eb="12">
      <t>サンカ</t>
    </rPh>
    <rPh sb="13" eb="14">
      <t>ホウ</t>
    </rPh>
    <rPh sb="15" eb="17">
      <t>ドウハン</t>
    </rPh>
    <rPh sb="20" eb="21">
      <t>ホウ</t>
    </rPh>
    <rPh sb="22" eb="24">
      <t>シメイ</t>
    </rPh>
    <rPh sb="26" eb="28">
      <t>キニュウ</t>
    </rPh>
    <rPh sb="36" eb="39">
      <t>カゾクナド</t>
    </rPh>
    <rPh sb="39" eb="41">
      <t>ドウシツ</t>
    </rPh>
    <rPh sb="41" eb="44">
      <t>キボウシャ</t>
    </rPh>
    <rPh sb="46" eb="48">
      <t>キニュウ</t>
    </rPh>
    <phoneticPr fontId="3"/>
  </si>
  <si>
    <r>
      <t>★スキー、スノーボードどちらの種目でご参加予定か、チェック欄に○印をご記入ください。</t>
    </r>
    <r>
      <rPr>
        <sz val="10"/>
        <color indexed="10"/>
        <rFont val="HG丸ｺﾞｼｯｸM-PRO"/>
        <family val="3"/>
        <charset val="128"/>
      </rPr>
      <t>（必須）</t>
    </r>
    <rPh sb="15" eb="17">
      <t>シュモク</t>
    </rPh>
    <rPh sb="19" eb="21">
      <t>サンカ</t>
    </rPh>
    <rPh sb="21" eb="23">
      <t>ヨテイ</t>
    </rPh>
    <rPh sb="29" eb="30">
      <t>ラン</t>
    </rPh>
    <rPh sb="32" eb="33">
      <t>シルシ</t>
    </rPh>
    <rPh sb="35" eb="37">
      <t>キニュウ</t>
    </rPh>
    <rPh sb="43" eb="45">
      <t>ヒッス</t>
    </rPh>
    <phoneticPr fontId="3"/>
  </si>
  <si>
    <t>※ジュニアとは小学生以下の方でベッドや食事は一人分となります。また、保護者もしくは18 歳以上の同伴者が必要となります。</t>
    <rPh sb="13" eb="14">
      <t>カタ</t>
    </rPh>
    <phoneticPr fontId="3"/>
  </si>
  <si>
    <t>級別テスト（１級～５級）</t>
    <phoneticPr fontId="3"/>
  </si>
  <si>
    <t>スキージュニアテスト（１級～６級）</t>
    <rPh sb="12" eb="13">
      <t>キュウ</t>
    </rPh>
    <phoneticPr fontId="3"/>
  </si>
  <si>
    <t>スキージュニアテスト：</t>
    <phoneticPr fontId="3"/>
  </si>
  <si>
    <t>日 記入</t>
    <rPh sb="0" eb="1">
      <t>ニチ</t>
    </rPh>
    <rPh sb="2" eb="4">
      <t>キニュウ</t>
    </rPh>
    <phoneticPr fontId="3"/>
  </si>
  <si>
    <t>男 ・ 女</t>
  </si>
  <si>
    <t>日程</t>
  </si>
  <si>
    <t>チェック欄</t>
    <rPh sb="4" eb="5">
      <t>ラン</t>
    </rPh>
    <phoneticPr fontId="3"/>
  </si>
  <si>
    <t>大人：</t>
    <rPh sb="0" eb="2">
      <t>オトナ</t>
    </rPh>
    <phoneticPr fontId="3"/>
  </si>
  <si>
    <t>朝食</t>
    <rPh sb="0" eb="2">
      <t>チョウショク</t>
    </rPh>
    <phoneticPr fontId="3"/>
  </si>
  <si>
    <t>朝食</t>
    <phoneticPr fontId="3"/>
  </si>
  <si>
    <t>開会式</t>
    <rPh sb="0" eb="2">
      <t>カイカイ</t>
    </rPh>
    <rPh sb="2" eb="3">
      <t>シキ</t>
    </rPh>
    <phoneticPr fontId="3"/>
  </si>
  <si>
    <t>　　　　　　　　　※宿の食堂での夕食は準備できませんので、夕食後にチェックインして下さい。部屋への持ち込みは可能です。</t>
    <rPh sb="10" eb="11">
      <t>ヤド</t>
    </rPh>
    <rPh sb="12" eb="14">
      <t>ショクドウ</t>
    </rPh>
    <rPh sb="16" eb="18">
      <t>ユウショク</t>
    </rPh>
    <rPh sb="19" eb="21">
      <t>ジュンビ</t>
    </rPh>
    <rPh sb="29" eb="32">
      <t>ユウショクゴ</t>
    </rPh>
    <rPh sb="41" eb="42">
      <t>クダ</t>
    </rPh>
    <rPh sb="45" eb="47">
      <t>ヘヤ</t>
    </rPh>
    <rPh sb="49" eb="50">
      <t>モ</t>
    </rPh>
    <rPh sb="51" eb="52">
      <t>コ</t>
    </rPh>
    <rPh sb="54" eb="56">
      <t>カノウ</t>
    </rPh>
    <phoneticPr fontId="3"/>
  </si>
  <si>
    <t>⑥</t>
    <phoneticPr fontId="3"/>
  </si>
  <si>
    <t>　　※領収書は発行しておりません。銀行でのお振込み時のご利用明細を領収書の代わりとさせていただきます。</t>
    <rPh sb="3" eb="6">
      <t>リョウシュウショ</t>
    </rPh>
    <rPh sb="7" eb="9">
      <t>ハッコウ</t>
    </rPh>
    <rPh sb="17" eb="19">
      <t>ギンコウ</t>
    </rPh>
    <rPh sb="22" eb="24">
      <t>フリコ</t>
    </rPh>
    <rPh sb="25" eb="26">
      <t>ジ</t>
    </rPh>
    <rPh sb="28" eb="30">
      <t>リヨウ</t>
    </rPh>
    <rPh sb="30" eb="32">
      <t>メイサイ</t>
    </rPh>
    <rPh sb="33" eb="36">
      <t>リョウシュウショ</t>
    </rPh>
    <rPh sb="37" eb="38">
      <t>カ</t>
    </rPh>
    <phoneticPr fontId="3"/>
  </si>
  <si>
    <t>上級者</t>
    <rPh sb="0" eb="3">
      <t>ジョウキュウシャ</t>
    </rPh>
    <phoneticPr fontId="3"/>
  </si>
  <si>
    <t>中級者</t>
    <rPh sb="0" eb="3">
      <t>チュウキュウシャ</t>
    </rPh>
    <phoneticPr fontId="3"/>
  </si>
  <si>
    <t>初級者</t>
    <rPh sb="0" eb="3">
      <t>ショキュウシャ</t>
    </rPh>
    <phoneticPr fontId="3"/>
  </si>
  <si>
    <t>初心者</t>
    <rPh sb="0" eb="3">
      <t>ショシンシャ</t>
    </rPh>
    <phoneticPr fontId="3"/>
  </si>
  <si>
    <t>FAX送信先：0466-28-1419（関水スポーツ）</t>
    <rPh sb="3" eb="5">
      <t>ソウシン</t>
    </rPh>
    <rPh sb="5" eb="6">
      <t>サキ</t>
    </rPh>
    <rPh sb="20" eb="22">
      <t>セキミズ</t>
    </rPh>
    <phoneticPr fontId="3"/>
  </si>
  <si>
    <t>大人：</t>
    <phoneticPr fontId="3"/>
  </si>
  <si>
    <r>
      <t>★レベルについても教えてください。</t>
    </r>
    <r>
      <rPr>
        <sz val="10"/>
        <color indexed="10"/>
        <rFont val="HG丸ｺﾞｼｯｸM-PRO"/>
        <family val="3"/>
        <charset val="128"/>
      </rPr>
      <t>（必須）</t>
    </r>
    <rPh sb="9" eb="10">
      <t>オシ</t>
    </rPh>
    <phoneticPr fontId="3"/>
  </si>
  <si>
    <t>午後</t>
    <rPh sb="0" eb="2">
      <t>ゴゴ</t>
    </rPh>
    <phoneticPr fontId="3"/>
  </si>
  <si>
    <t>午前</t>
    <rPh sb="0" eb="2">
      <t>ゴゼン</t>
    </rPh>
    <phoneticPr fontId="3"/>
  </si>
  <si>
    <t>(藤沢スキー協会所属クラブ員のご家族の方もご記入ください)</t>
    <rPh sb="1" eb="3">
      <t>フジサワ</t>
    </rPh>
    <rPh sb="6" eb="8">
      <t>キョウカイ</t>
    </rPh>
    <rPh sb="8" eb="10">
      <t>ショゾク</t>
    </rPh>
    <rPh sb="13" eb="14">
      <t>イン</t>
    </rPh>
    <rPh sb="16" eb="18">
      <t>カゾク</t>
    </rPh>
    <rPh sb="19" eb="20">
      <t>カタ</t>
    </rPh>
    <rPh sb="22" eb="24">
      <t>キニュウ</t>
    </rPh>
    <phoneticPr fontId="3"/>
  </si>
  <si>
    <t>※1人1枚の記入：傷害保険加入や事務連絡に必要ですので漏れなくご記入ください。</t>
    <rPh sb="2" eb="3">
      <t>ニン</t>
    </rPh>
    <rPh sb="4" eb="5">
      <t>マイ</t>
    </rPh>
    <rPh sb="6" eb="8">
      <t>キニュウ</t>
    </rPh>
    <phoneticPr fontId="3"/>
  </si>
  <si>
    <r>
      <t>★以下のオプションをご希望の方は、チェック欄に○印</t>
    </r>
    <r>
      <rPr>
        <sz val="10"/>
        <rFont val="HG丸ｺﾞｼｯｸM-PRO"/>
        <family val="3"/>
        <charset val="128"/>
      </rPr>
      <t>をご記入ください。</t>
    </r>
    <rPh sb="1" eb="3">
      <t>イカ</t>
    </rPh>
    <rPh sb="11" eb="13">
      <t>キボウ</t>
    </rPh>
    <rPh sb="14" eb="15">
      <t>カタ</t>
    </rPh>
    <rPh sb="24" eb="25">
      <t>シルシ</t>
    </rPh>
    <phoneticPr fontId="3"/>
  </si>
  <si>
    <t>★以下の２つのコースのうち、ご希望のコースのチェック欄に○印をご記入ください。</t>
    <rPh sb="1" eb="3">
      <t>イカ</t>
    </rPh>
    <rPh sb="15" eb="17">
      <t>キボウ</t>
    </rPh>
    <rPh sb="26" eb="27">
      <t>ラン</t>
    </rPh>
    <rPh sb="29" eb="30">
      <t>シルシ</t>
    </rPh>
    <rPh sb="32" eb="34">
      <t>キニュウ</t>
    </rPh>
    <phoneticPr fontId="3"/>
  </si>
  <si>
    <t>■宅配便の送り先は『〒386-2204 長野県上田市菅平高原1223−2692  大原菅平ビガークラブ 　TEL：0268-74-3377 』です。</t>
    <phoneticPr fontId="3"/>
  </si>
  <si>
    <t>　　※大原菅平ビガークラブでは本行事のキャンセルを直接受付けることはできませんのでご注意ください。</t>
    <rPh sb="16" eb="18">
      <t>ギョウジ</t>
    </rPh>
    <rPh sb="25" eb="27">
      <t>チョクセツ</t>
    </rPh>
    <rPh sb="27" eb="29">
      <t>ウケツ</t>
    </rPh>
    <phoneticPr fontId="3"/>
  </si>
  <si>
    <t>歳 : 記入日現在）</t>
    <rPh sb="0" eb="1">
      <t>サイ</t>
    </rPh>
    <rPh sb="4" eb="6">
      <t>キニュウ</t>
    </rPh>
    <rPh sb="6" eb="7">
      <t>ビ</t>
    </rPh>
    <rPh sb="7" eb="9">
      <t>ゲンザイ</t>
    </rPh>
    <phoneticPr fontId="3"/>
  </si>
  <si>
    <t>■お部屋割りはご家族やクラブ毎になるよう配慮いたしますが、場合によって男女別相部屋になってしまうこともありますこと、予めご了承ください。</t>
    <rPh sb="2" eb="5">
      <t>ヘヤワ</t>
    </rPh>
    <rPh sb="8" eb="10">
      <t>カゾク</t>
    </rPh>
    <rPh sb="14" eb="15">
      <t>ゴト</t>
    </rPh>
    <rPh sb="20" eb="22">
      <t>ハイリョ</t>
    </rPh>
    <rPh sb="29" eb="31">
      <t>バアイ</t>
    </rPh>
    <rPh sb="35" eb="37">
      <t>ダンジョ</t>
    </rPh>
    <rPh sb="37" eb="38">
      <t>ベツ</t>
    </rPh>
    <rPh sb="38" eb="41">
      <t>アイベヤ</t>
    </rPh>
    <rPh sb="61" eb="63">
      <t>リョウショウ</t>
    </rPh>
    <phoneticPr fontId="3"/>
  </si>
  <si>
    <t>　藤沢スキー協会では今シーズンもファミリーや御一人様での初めてのスキー、久しぶりのスキーを楽しんでいただくためのお手伝いを</t>
    <rPh sb="10" eb="11">
      <t>コン</t>
    </rPh>
    <rPh sb="45" eb="46">
      <t>タノ</t>
    </rPh>
    <phoneticPr fontId="3"/>
  </si>
  <si>
    <t>　　※ 練習バーンの都合で開始時刻、終了時刻が変更となる場合があります。　</t>
    <rPh sb="4" eb="6">
      <t>レンシュウ</t>
    </rPh>
    <rPh sb="13" eb="15">
      <t>カイシ</t>
    </rPh>
    <rPh sb="15" eb="17">
      <t>ジコク</t>
    </rPh>
    <rPh sb="18" eb="20">
      <t>シュウリョウ</t>
    </rPh>
    <rPh sb="20" eb="22">
      <t>ジコク</t>
    </rPh>
    <phoneticPr fontId="3"/>
  </si>
  <si>
    <t>　　※ ①、②以外の方はフリータイム、スキー・スノーボードをお楽しみください。</t>
    <rPh sb="7" eb="9">
      <t>イガイ</t>
    </rPh>
    <rPh sb="10" eb="11">
      <t>カタ</t>
    </rPh>
    <phoneticPr fontId="3"/>
  </si>
  <si>
    <t>　　※ ③以外の方はフリータイム、スキー・スノーボードをお楽しみください。</t>
    <phoneticPr fontId="3"/>
  </si>
  <si>
    <t>　和気あいあいとした雰囲気の行事ですので、お気軽にご参加ください。</t>
    <rPh sb="14" eb="16">
      <t>ギョウジ</t>
    </rPh>
    <phoneticPr fontId="3"/>
  </si>
  <si>
    <t>■申し込みに関するご相談およびキャンセル等のお問合せ先</t>
    <rPh sb="20" eb="21">
      <t>トウ</t>
    </rPh>
    <rPh sb="23" eb="25">
      <t>トイアワ</t>
    </rPh>
    <rPh sb="26" eb="27">
      <t>サキ</t>
    </rPh>
    <phoneticPr fontId="3"/>
  </si>
  <si>
    <t>■参加費はお申し込み後１週間以内に以下の銀行口座にお振込みください。</t>
    <rPh sb="17" eb="19">
      <t>イカ</t>
    </rPh>
    <rPh sb="20" eb="22">
      <t>ギンコウ</t>
    </rPh>
    <rPh sb="22" eb="24">
      <t>コウザ</t>
    </rPh>
    <phoneticPr fontId="3"/>
  </si>
  <si>
    <t>【会 　　 場】  菅平高原スノーリゾート　 パインビークスキー場 http://www.pinebeak.co.jp/</t>
    <rPh sb="10" eb="12">
      <t>スガダイラ</t>
    </rPh>
    <rPh sb="12" eb="14">
      <t>コウゲン</t>
    </rPh>
    <rPh sb="32" eb="33">
      <t>ジョウ</t>
    </rPh>
    <phoneticPr fontId="3"/>
  </si>
  <si>
    <t>【宿 　　 泊】  大原菅平ビガークラブ  http://www.o-hara.ac.jp/kensyu/sugadaira/</t>
    <phoneticPr fontId="3"/>
  </si>
  <si>
    <t>　★初心者から上級者・指導員検定受検者まで、SAJ 公認指導員が参加者のレベルに合わせてスキー・スノーボードレッスンをいたします。</t>
    <rPh sb="28" eb="31">
      <t>シドウイン</t>
    </rPh>
    <phoneticPr fontId="3"/>
  </si>
  <si>
    <r>
      <t>■SAF会員とは</t>
    </r>
    <r>
      <rPr>
        <b/>
        <sz val="11"/>
        <rFont val="Meiryo UI"/>
        <family val="3"/>
        <charset val="128"/>
      </rPr>
      <t>：</t>
    </r>
    <r>
      <rPr>
        <sz val="11"/>
        <rFont val="Meiryo UI"/>
        <family val="3"/>
        <charset val="128"/>
      </rPr>
      <t>藤沢スキー協会所属のクラブ員（ご家族も含む）となります。</t>
    </r>
    <rPh sb="4" eb="6">
      <t>カイイン</t>
    </rPh>
    <rPh sb="9" eb="11">
      <t>フジサワ</t>
    </rPh>
    <rPh sb="14" eb="16">
      <t>キョウカイ</t>
    </rPh>
    <rPh sb="16" eb="18">
      <t>ショゾク</t>
    </rPh>
    <rPh sb="22" eb="23">
      <t>イン</t>
    </rPh>
    <rPh sb="25" eb="27">
      <t>カゾク</t>
    </rPh>
    <rPh sb="28" eb="29">
      <t>フク</t>
    </rPh>
    <phoneticPr fontId="3"/>
  </si>
  <si>
    <r>
      <t>■ジュニアとは</t>
    </r>
    <r>
      <rPr>
        <b/>
        <sz val="11"/>
        <rFont val="Meiryo UI"/>
        <family val="3"/>
        <charset val="128"/>
      </rPr>
      <t>：</t>
    </r>
    <r>
      <rPr>
        <sz val="11"/>
        <rFont val="Meiryo UI"/>
        <family val="3"/>
        <charset val="128"/>
      </rPr>
      <t>小学生以下の方でベッドや食事は一人分となります。また、保護者もしくは18 歳以上の同伴者が必要となります。</t>
    </r>
    <rPh sb="14" eb="15">
      <t>カタ</t>
    </rPh>
    <phoneticPr fontId="3"/>
  </si>
  <si>
    <r>
      <t xml:space="preserve">　　　　他銀行からの場合： 店名 </t>
    </r>
    <r>
      <rPr>
        <u/>
        <sz val="11"/>
        <rFont val="Meiryo UI"/>
        <family val="3"/>
        <charset val="128"/>
      </rPr>
      <t>〇二八</t>
    </r>
    <r>
      <rPr>
        <sz val="11"/>
        <rFont val="Meiryo UI"/>
        <family val="3"/>
        <charset val="128"/>
      </rPr>
      <t xml:space="preserve">(ゼロニハチ) , 店番 </t>
    </r>
    <r>
      <rPr>
        <u/>
        <sz val="11"/>
        <rFont val="Meiryo UI"/>
        <family val="3"/>
        <charset val="128"/>
      </rPr>
      <t>028</t>
    </r>
    <r>
      <rPr>
        <sz val="11"/>
        <rFont val="Meiryo UI"/>
        <family val="3"/>
        <charset val="128"/>
      </rPr>
      <t xml:space="preserve"> , 預金種目 </t>
    </r>
    <r>
      <rPr>
        <u/>
        <sz val="11"/>
        <rFont val="Meiryo UI"/>
        <family val="3"/>
        <charset val="128"/>
      </rPr>
      <t>普通預金</t>
    </r>
    <r>
      <rPr>
        <sz val="11"/>
        <rFont val="Meiryo UI"/>
        <family val="3"/>
        <charset val="128"/>
      </rPr>
      <t xml:space="preserve"> , 口座番号 </t>
    </r>
    <r>
      <rPr>
        <u/>
        <sz val="11"/>
        <rFont val="Meiryo UI"/>
        <family val="3"/>
        <charset val="128"/>
      </rPr>
      <t>0569992</t>
    </r>
    <rPh sb="5" eb="6">
      <t>ギン</t>
    </rPh>
    <phoneticPr fontId="3"/>
  </si>
  <si>
    <r>
      <t>■キャンセルポリシー</t>
    </r>
    <r>
      <rPr>
        <b/>
        <sz val="11"/>
        <rFont val="Meiryo UI"/>
        <family val="3"/>
        <charset val="128"/>
      </rPr>
      <t>：</t>
    </r>
    <r>
      <rPr>
        <sz val="11"/>
        <rFont val="Meiryo UI"/>
        <family val="3"/>
        <charset val="128"/>
      </rPr>
      <t>全費用に対し以下のとおりキャンセル料が発生しますのでご了承ください。</t>
    </r>
    <phoneticPr fontId="3"/>
  </si>
  <si>
    <r>
      <t>■個人情報の取り扱いに関して</t>
    </r>
    <r>
      <rPr>
        <b/>
        <sz val="11"/>
        <rFont val="Meiryo UI"/>
        <family val="3"/>
        <charset val="128"/>
      </rPr>
      <t>：</t>
    </r>
    <r>
      <rPr>
        <sz val="11"/>
        <rFont val="Meiryo UI"/>
        <family val="3"/>
        <charset val="128"/>
      </rPr>
      <t>申込書にご記入いただいた個人情報は、Fujisawa Winter Festival と今後の藤沢スキー協会主催行事のご案内にのみ</t>
    </r>
    <phoneticPr fontId="3"/>
  </si>
  <si>
    <t xml:space="preserve"> 7:00 ～</t>
    <phoneticPr fontId="3"/>
  </si>
  <si>
    <t xml:space="preserve"> 9:00 ～ </t>
    <phoneticPr fontId="3"/>
  </si>
  <si>
    <t>18:00 ～20:30</t>
    <phoneticPr fontId="3"/>
  </si>
  <si>
    <t xml:space="preserve"> 8:30 ～11:00</t>
    <phoneticPr fontId="3"/>
  </si>
  <si>
    <t xml:space="preserve">12:45 ～ </t>
    <phoneticPr fontId="3"/>
  </si>
  <si>
    <t>【行事企画・実施】　藤沢スキー協会　[公益財団法人 神奈川県スキー連盟 所属]</t>
    <phoneticPr fontId="3"/>
  </si>
  <si>
    <t>■申し込み方法</t>
    <phoneticPr fontId="3"/>
  </si>
  <si>
    <t>【募集対象】　藤沢スキー協会員、藤沢市に在住、在勤、在学の方とそのご家族・友人の方、藤沢スキー協会の行事に参加経験のある方、協会員の推薦を受けた方。</t>
    <rPh sb="7" eb="9">
      <t>フジサワ</t>
    </rPh>
    <rPh sb="12" eb="14">
      <t>キョウカイ</t>
    </rPh>
    <rPh sb="14" eb="15">
      <t>イン</t>
    </rPh>
    <phoneticPr fontId="3"/>
  </si>
  <si>
    <t>※受検級をチェック欄にご記入ください。（受検時必須、ご不明の場合は「未定」とご記入ください）</t>
    <rPh sb="1" eb="3">
      <t>ジュケン</t>
    </rPh>
    <rPh sb="3" eb="4">
      <t>キュウ</t>
    </rPh>
    <rPh sb="9" eb="10">
      <t>ラン</t>
    </rPh>
    <rPh sb="12" eb="14">
      <t>キニュウ</t>
    </rPh>
    <rPh sb="20" eb="22">
      <t>ジュケン</t>
    </rPh>
    <rPh sb="22" eb="23">
      <t>ジ</t>
    </rPh>
    <rPh sb="27" eb="29">
      <t>フメイ</t>
    </rPh>
    <rPh sb="30" eb="32">
      <t>バアイ</t>
    </rPh>
    <rPh sb="34" eb="36">
      <t>ミテイ</t>
    </rPh>
    <rPh sb="39" eb="41">
      <t>キニュウ</t>
    </rPh>
    <phoneticPr fontId="3"/>
  </si>
  <si>
    <t>※合格時の公認料は別途必要となります。（全日本スキー連盟規定による）</t>
    <rPh sb="1" eb="3">
      <t>ゴウカク</t>
    </rPh>
    <rPh sb="3" eb="4">
      <t>ジ</t>
    </rPh>
    <rPh sb="5" eb="7">
      <t>コウニン</t>
    </rPh>
    <rPh sb="7" eb="8">
      <t>リョウ</t>
    </rPh>
    <rPh sb="9" eb="11">
      <t>ベット</t>
    </rPh>
    <rPh sb="11" eb="13">
      <t>ヒツヨウ</t>
    </rPh>
    <rPh sb="20" eb="23">
      <t>ゼンニホン</t>
    </rPh>
    <rPh sb="26" eb="28">
      <t>レンメイ</t>
    </rPh>
    <rPh sb="28" eb="30">
      <t>キテイ</t>
    </rPh>
    <phoneticPr fontId="3"/>
  </si>
  <si>
    <t>　する行事を企画いたしました。スキー・スノーボードレッスン&amp;バッチテストあり、ポール練習会あり、景品が当たる懇親パーティーありの</t>
    <phoneticPr fontId="3"/>
  </si>
  <si>
    <r>
      <rPr>
        <b/>
        <sz val="9"/>
        <rFont val="Meiryo UI"/>
        <family val="3"/>
        <charset val="128"/>
      </rPr>
      <t>食事</t>
    </r>
    <r>
      <rPr>
        <b/>
        <sz val="6"/>
        <rFont val="Meiryo UI"/>
        <family val="3"/>
        <charset val="128"/>
      </rPr>
      <t xml:space="preserve">
</t>
    </r>
    <r>
      <rPr>
        <sz val="6"/>
        <rFont val="Meiryo UI"/>
        <family val="3"/>
        <charset val="128"/>
      </rPr>
      <t>含、参加費</t>
    </r>
    <rPh sb="5" eb="7">
      <t>サンカ</t>
    </rPh>
    <rPh sb="7" eb="8">
      <t>ヒ</t>
    </rPh>
    <phoneticPr fontId="3"/>
  </si>
  <si>
    <r>
      <t>② スキー・スノーボード教室　</t>
    </r>
    <r>
      <rPr>
        <sz val="10"/>
        <rFont val="Meiryo UI"/>
        <family val="3"/>
        <charset val="128"/>
      </rPr>
      <t xml:space="preserve">（希望者のみ：午前・午後各１講座、２時間ずつ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 xml:space="preserve">） </t>
    </r>
    <r>
      <rPr>
        <sz val="11.85"/>
        <rFont val="Meiryo UI"/>
        <family val="3"/>
        <charset val="128"/>
      </rPr>
      <t xml:space="preserve">          </t>
    </r>
    <rPh sb="27" eb="28">
      <t>カク</t>
    </rPh>
    <rPh sb="33" eb="35">
      <t>ジカン</t>
    </rPh>
    <rPh sb="45" eb="47">
      <t>コウザ</t>
    </rPh>
    <phoneticPr fontId="3"/>
  </si>
  <si>
    <r>
      <t>③ スキー・スノーボード教室　</t>
    </r>
    <r>
      <rPr>
        <sz val="10"/>
        <rFont val="Meiryo UI"/>
        <family val="3"/>
        <charset val="128"/>
      </rPr>
      <t xml:space="preserve">（希望者のみ：午前・午後各１講座、２時間ずつ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 xml:space="preserve">） </t>
    </r>
    <rPh sb="12" eb="14">
      <t>キョウシツ</t>
    </rPh>
    <rPh sb="27" eb="28">
      <t>カク</t>
    </rPh>
    <phoneticPr fontId="3"/>
  </si>
  <si>
    <r>
      <t>市民大会表彰式＆懇親パーティー</t>
    </r>
    <r>
      <rPr>
        <sz val="10"/>
        <rFont val="Meiryo UI"/>
        <family val="3"/>
        <charset val="128"/>
      </rPr>
      <t>　(お楽しみ抽選会あり)</t>
    </r>
    <r>
      <rPr>
        <sz val="11.85"/>
        <rFont val="Meiryo UI"/>
        <family val="3"/>
        <charset val="128"/>
      </rPr>
      <t>　</t>
    </r>
    <r>
      <rPr>
        <sz val="10"/>
        <rFont val="Meiryo UI"/>
        <family val="3"/>
        <charset val="128"/>
      </rPr>
      <t>※夕食を取りながらの開催となります。</t>
    </r>
    <rPh sb="0" eb="2">
      <t>シミン</t>
    </rPh>
    <rPh sb="2" eb="4">
      <t>タイカイ</t>
    </rPh>
    <rPh sb="4" eb="6">
      <t>ヒョウショウ</t>
    </rPh>
    <rPh sb="6" eb="7">
      <t>シキ</t>
    </rPh>
    <rPh sb="8" eb="10">
      <t>コンシン</t>
    </rPh>
    <rPh sb="18" eb="19">
      <t>タノ</t>
    </rPh>
    <rPh sb="29" eb="31">
      <t>ユウショク</t>
    </rPh>
    <rPh sb="32" eb="33">
      <t>ト</t>
    </rPh>
    <rPh sb="38" eb="40">
      <t>カイサイ</t>
    </rPh>
    <phoneticPr fontId="3"/>
  </si>
  <si>
    <r>
      <t>　　※ ジュニアテスト１～６級も実施予定です（</t>
    </r>
    <r>
      <rPr>
        <u/>
        <sz val="11"/>
        <rFont val="Meiryo UI"/>
        <family val="3"/>
        <charset val="128"/>
      </rPr>
      <t>￥１,０００</t>
    </r>
    <r>
      <rPr>
        <sz val="10"/>
        <rFont val="Meiryo UI"/>
        <family val="3"/>
        <charset val="128"/>
      </rPr>
      <t>）　　</t>
    </r>
    <phoneticPr fontId="3"/>
  </si>
  <si>
    <r>
      <t>⑥ スキー・スノーボード教室　</t>
    </r>
    <r>
      <rPr>
        <sz val="10"/>
        <rFont val="Meiryo UI"/>
        <family val="3"/>
        <charset val="128"/>
      </rPr>
      <t>（希望者のみ：午前のみ１講座、２時間</t>
    </r>
    <r>
      <rPr>
        <sz val="11"/>
        <rFont val="Meiryo UI"/>
        <family val="3"/>
        <charset val="128"/>
      </rPr>
      <t xml:space="preserve"> </t>
    </r>
    <r>
      <rPr>
        <u/>
        <sz val="11"/>
        <rFont val="Meiryo UI"/>
        <family val="3"/>
        <charset val="128"/>
      </rPr>
      <t>￥１,５００</t>
    </r>
    <r>
      <rPr>
        <u/>
        <sz val="10"/>
        <rFont val="Meiryo UI"/>
        <family val="3"/>
        <charset val="128"/>
      </rPr>
      <t>/講座</t>
    </r>
    <r>
      <rPr>
        <sz val="10"/>
        <rFont val="Meiryo UI"/>
        <family val="3"/>
        <charset val="128"/>
      </rPr>
      <t xml:space="preserve"> 、 小学生以下は</t>
    </r>
    <r>
      <rPr>
        <u/>
        <sz val="10"/>
        <rFont val="Meiryo UI"/>
        <family val="3"/>
        <charset val="128"/>
      </rPr>
      <t>半額</t>
    </r>
    <r>
      <rPr>
        <sz val="10"/>
        <rFont val="Meiryo UI"/>
        <family val="3"/>
        <charset val="128"/>
      </rPr>
      <t>）</t>
    </r>
    <rPh sb="12" eb="14">
      <t>キョウシツ</t>
    </rPh>
    <rPh sb="16" eb="19">
      <t>キボウシャ</t>
    </rPh>
    <rPh sb="41" eb="43">
      <t>コウザ</t>
    </rPh>
    <phoneticPr fontId="3"/>
  </si>
  <si>
    <t>　　※ ④、⑤、⑥以外の方はフリータイム、スキー・スノーボードをお楽しみください。</t>
    <phoneticPr fontId="3"/>
  </si>
  <si>
    <r>
      <t>閉会式　</t>
    </r>
    <r>
      <rPr>
        <sz val="10"/>
        <rFont val="Meiryo UI"/>
        <family val="3"/>
        <charset val="128"/>
      </rPr>
      <t>※閉会式終了後、現地解散となります。</t>
    </r>
    <rPh sb="0" eb="2">
      <t>ヘイカイ</t>
    </rPh>
    <rPh sb="2" eb="3">
      <t>シキ</t>
    </rPh>
    <rPh sb="5" eb="8">
      <t>ヘイカイシキ</t>
    </rPh>
    <rPh sb="8" eb="11">
      <t>シュウリョウゴ</t>
    </rPh>
    <rPh sb="12" eb="14">
      <t>ゲンチ</t>
    </rPh>
    <rPh sb="14" eb="16">
      <t>カイサン</t>
    </rPh>
    <phoneticPr fontId="3"/>
  </si>
  <si>
    <t>　　　　ゆうちょ銀行　 記号10280 　番号5699921  口座名義  藤沢スキー協会　</t>
    <phoneticPr fontId="3"/>
  </si>
  <si>
    <t>　　※数量に限りがありますので、ご希望に沿えない場合もありますこと、予めご了承ください。</t>
    <rPh sb="20" eb="21">
      <t>ソ</t>
    </rPh>
    <phoneticPr fontId="3"/>
  </si>
  <si>
    <r>
      <t>　★</t>
    </r>
    <r>
      <rPr>
        <b/>
        <sz val="11"/>
        <rFont val="Meiryo UI"/>
        <family val="3"/>
        <charset val="128"/>
      </rPr>
      <t>元SAJデモンストレータ 中村英知さん、SAJスノーボードデモンストレーター小谷玲愛さんによるレッスンも予定してます。</t>
    </r>
    <rPh sb="2" eb="3">
      <t>モト</t>
    </rPh>
    <rPh sb="15" eb="17">
      <t>ナカムラ</t>
    </rPh>
    <rPh sb="17" eb="19">
      <t>ヒデトモ</t>
    </rPh>
    <rPh sb="54" eb="56">
      <t>ヨテイ</t>
    </rPh>
    <phoneticPr fontId="3"/>
  </si>
  <si>
    <r>
      <t>① ポール練習会</t>
    </r>
    <r>
      <rPr>
        <sz val="9"/>
        <rFont val="Meiryo UI"/>
        <family val="3"/>
        <charset val="128"/>
      </rPr>
      <t>　</t>
    </r>
    <r>
      <rPr>
        <sz val="10"/>
        <rFont val="Meiryo UI"/>
        <family val="3"/>
        <charset val="128"/>
      </rPr>
      <t xml:space="preserve">（希望者のみ：ポール専用バーンでフリー練習、午前・午後各２時間程度 </t>
    </r>
    <r>
      <rPr>
        <u/>
        <sz val="11"/>
        <rFont val="Meiryo UI"/>
        <family val="3"/>
        <charset val="128"/>
      </rPr>
      <t>￥１,０００</t>
    </r>
    <r>
      <rPr>
        <sz val="10"/>
        <rFont val="Meiryo UI"/>
        <family val="3"/>
        <charset val="128"/>
      </rPr>
      <t xml:space="preserve"> 、 小学生以下は</t>
    </r>
    <r>
      <rPr>
        <u/>
        <sz val="10"/>
        <rFont val="Meiryo UI"/>
        <family val="3"/>
        <charset val="128"/>
      </rPr>
      <t>半額</t>
    </r>
    <r>
      <rPr>
        <sz val="10"/>
        <rFont val="Meiryo UI"/>
        <family val="3"/>
        <charset val="128"/>
      </rPr>
      <t>）</t>
    </r>
    <rPh sb="5" eb="7">
      <t>レンシュウ</t>
    </rPh>
    <rPh sb="7" eb="8">
      <t>カイ</t>
    </rPh>
    <rPh sb="10" eb="13">
      <t>キボウシャ</t>
    </rPh>
    <rPh sb="28" eb="30">
      <t>レンシュウ</t>
    </rPh>
    <rPh sb="31" eb="33">
      <t>ゴゼン</t>
    </rPh>
    <rPh sb="34" eb="36">
      <t>ゴゴ</t>
    </rPh>
    <rPh sb="36" eb="37">
      <t>カク</t>
    </rPh>
    <rPh sb="38" eb="40">
      <t>ジカン</t>
    </rPh>
    <rPh sb="40" eb="42">
      <t>テイド</t>
    </rPh>
    <rPh sb="52" eb="55">
      <t>ショウガクセイ</t>
    </rPh>
    <rPh sb="55" eb="57">
      <t>イカ</t>
    </rPh>
    <rPh sb="58" eb="60">
      <t>ハンガク</t>
    </rPh>
    <phoneticPr fontId="3"/>
  </si>
  <si>
    <r>
      <t>④ ポール練習会</t>
    </r>
    <r>
      <rPr>
        <sz val="10"/>
        <rFont val="Meiryo UI"/>
        <family val="3"/>
        <charset val="128"/>
      </rPr>
      <t xml:space="preserve">　（希望者のみ：ポール専用バーンでフリー練習、午前２時間程度 </t>
    </r>
    <r>
      <rPr>
        <u/>
        <sz val="11"/>
        <rFont val="Meiryo UI"/>
        <family val="3"/>
        <charset val="128"/>
      </rPr>
      <t>￥５００</t>
    </r>
    <r>
      <rPr>
        <sz val="10"/>
        <rFont val="Meiryo UI"/>
        <family val="3"/>
        <charset val="128"/>
      </rPr>
      <t xml:space="preserve"> 、 小学生以下は</t>
    </r>
    <r>
      <rPr>
        <u/>
        <sz val="10"/>
        <rFont val="Meiryo UI"/>
        <family val="3"/>
        <charset val="128"/>
      </rPr>
      <t>半額</t>
    </r>
    <r>
      <rPr>
        <sz val="10"/>
        <rFont val="Meiryo UI"/>
        <family val="3"/>
        <charset val="128"/>
      </rPr>
      <t>）</t>
    </r>
    <rPh sb="10" eb="13">
      <t>キボウシャ</t>
    </rPh>
    <rPh sb="31" eb="33">
      <t>ゴゼン</t>
    </rPh>
    <rPh sb="34" eb="36">
      <t>ジカン</t>
    </rPh>
    <rPh sb="36" eb="38">
      <t>テイド</t>
    </rPh>
    <phoneticPr fontId="3"/>
  </si>
  <si>
    <r>
      <t xml:space="preserve">【日程/参加費用】 </t>
    </r>
    <r>
      <rPr>
        <u/>
        <sz val="11"/>
        <color rgb="FFFF0000"/>
        <rFont val="Meiryo UI"/>
        <family val="3"/>
        <charset val="128"/>
      </rPr>
      <t>今年度は金曜日からの日程となります。</t>
    </r>
    <rPh sb="1" eb="3">
      <t>ニッテイ</t>
    </rPh>
    <rPh sb="4" eb="6">
      <t>サンカ</t>
    </rPh>
    <rPh sb="6" eb="8">
      <t>ヒヨウ</t>
    </rPh>
    <rPh sb="10" eb="13">
      <t>コンネンド</t>
    </rPh>
    <rPh sb="14" eb="17">
      <t>キンヨウビ</t>
    </rPh>
    <rPh sb="20" eb="22">
      <t>ニッテイ</t>
    </rPh>
    <phoneticPr fontId="3"/>
  </si>
  <si>
    <t>　★マイカープラン(現地集合、現地解散)のみとなります。</t>
    <rPh sb="10" eb="12">
      <t>ゲンチ</t>
    </rPh>
    <rPh sb="12" eb="14">
      <t>シュウゴウ</t>
    </rPh>
    <rPh sb="15" eb="17">
      <t>ゲンチ</t>
    </rPh>
    <rPh sb="17" eb="19">
      <t>カイサン</t>
    </rPh>
    <phoneticPr fontId="3"/>
  </si>
  <si>
    <t>　★料金には宿泊（朝食・夕食）、パーティー、保険の各費用が含まれます。リフト券代は含まれておりません。各自にてご購入をお願いいたします。</t>
    <rPh sb="51" eb="53">
      <t>カクジ</t>
    </rPh>
    <rPh sb="56" eb="58">
      <t>コウニュウ</t>
    </rPh>
    <rPh sb="60" eb="61">
      <t>ネガ</t>
    </rPh>
    <phoneticPr fontId="3"/>
  </si>
  <si>
    <t xml:space="preserve"> 10:00 ～15:00 </t>
    <phoneticPr fontId="3"/>
  </si>
  <si>
    <t>内容詳細</t>
    <rPh sb="0" eb="2">
      <t>ナイヨウ</t>
    </rPh>
    <phoneticPr fontId="3"/>
  </si>
  <si>
    <t>2020年
1月31日(金)
オプションコース</t>
    <rPh sb="12" eb="13">
      <t>キン</t>
    </rPh>
    <phoneticPr fontId="3"/>
  </si>
  <si>
    <t>2020年
2月1日(土)</t>
    <rPh sb="11" eb="12">
      <t>ド</t>
    </rPh>
    <phoneticPr fontId="3"/>
  </si>
  <si>
    <t>2020年
2月2日(日)</t>
    <rPh sb="11" eb="12">
      <t>ニチ</t>
    </rPh>
    <phoneticPr fontId="3"/>
  </si>
  <si>
    <r>
      <rPr>
        <b/>
        <sz val="11.85"/>
        <rFont val="Meiryo UI"/>
        <family val="3"/>
        <charset val="128"/>
      </rPr>
      <t>メインコース：</t>
    </r>
    <r>
      <rPr>
        <sz val="11.85"/>
        <rFont val="Meiryo UI"/>
        <family val="3"/>
        <charset val="128"/>
      </rPr>
      <t>大原菅平ビガークラブ 半泊（20：00以降、チェックイン可能)</t>
    </r>
    <rPh sb="9" eb="11">
      <t>スガダイラ</t>
    </rPh>
    <phoneticPr fontId="3"/>
  </si>
  <si>
    <t>メインコース、オプション共通</t>
    <rPh sb="12" eb="14">
      <t>キョウツウ</t>
    </rPh>
    <phoneticPr fontId="3"/>
  </si>
  <si>
    <t>2020年</t>
    <rPh sb="4" eb="5">
      <t>ネン</t>
    </rPh>
    <phoneticPr fontId="3"/>
  </si>
  <si>
    <t>1月31日(金)</t>
    <rPh sb="1" eb="2">
      <t>ガツ</t>
    </rPh>
    <rPh sb="4" eb="5">
      <t>ヒ</t>
    </rPh>
    <rPh sb="6" eb="7">
      <t>キン</t>
    </rPh>
    <phoneticPr fontId="3"/>
  </si>
  <si>
    <r>
      <t>夕食  ⇒ フリータイム　　　　　　</t>
    </r>
    <r>
      <rPr>
        <sz val="11.85"/>
        <color rgb="FFFF0000"/>
        <rFont val="Meiryo UI"/>
        <family val="3"/>
        <charset val="128"/>
      </rPr>
      <t>※オプションコースご参加の方には別途集合時間等ご連絡いたします。</t>
    </r>
    <rPh sb="0" eb="2">
      <t>ユウショク</t>
    </rPh>
    <rPh sb="28" eb="30">
      <t>サンカ</t>
    </rPh>
    <rPh sb="31" eb="32">
      <t>カタ</t>
    </rPh>
    <rPh sb="34" eb="36">
      <t>ベット</t>
    </rPh>
    <rPh sb="36" eb="38">
      <t>シュウゴウ</t>
    </rPh>
    <rPh sb="38" eb="40">
      <t>ジカン</t>
    </rPh>
    <rPh sb="40" eb="41">
      <t>トウ</t>
    </rPh>
    <rPh sb="42" eb="44">
      <t>レンラク</t>
    </rPh>
    <phoneticPr fontId="3"/>
  </si>
  <si>
    <r>
      <t>■</t>
    </r>
    <r>
      <rPr>
        <sz val="11"/>
        <color rgb="FFFF0000"/>
        <rFont val="Meiryo UI"/>
        <family val="3"/>
        <charset val="128"/>
      </rPr>
      <t>リフト券は各自でのご購入となります。今回は割引リフト券等の販売はございません。スキー場のリフト券売り場等にてお買い求めください。</t>
    </r>
    <rPh sb="4" eb="5">
      <t>ケン</t>
    </rPh>
    <rPh sb="6" eb="8">
      <t>カクジ</t>
    </rPh>
    <rPh sb="11" eb="13">
      <t>コウニュウ</t>
    </rPh>
    <rPh sb="19" eb="21">
      <t>コンカイ</t>
    </rPh>
    <rPh sb="22" eb="24">
      <t>ワリビキ</t>
    </rPh>
    <rPh sb="27" eb="28">
      <t>ケン</t>
    </rPh>
    <rPh sb="28" eb="29">
      <t>トウ</t>
    </rPh>
    <rPh sb="30" eb="32">
      <t>ハンバイ</t>
    </rPh>
    <rPh sb="43" eb="44">
      <t>ジョウ</t>
    </rPh>
    <rPh sb="48" eb="49">
      <t>ケン</t>
    </rPh>
    <rPh sb="49" eb="50">
      <t>ウ</t>
    </rPh>
    <rPh sb="51" eb="52">
      <t>バ</t>
    </rPh>
    <rPh sb="52" eb="53">
      <t>トウ</t>
    </rPh>
    <rPh sb="56" eb="57">
      <t>カ</t>
    </rPh>
    <rPh sb="58" eb="59">
      <t>モト</t>
    </rPh>
    <phoneticPr fontId="3"/>
  </si>
  <si>
    <r>
      <t>　　※セットレンタル(スキー、ストック、ブーツ)の料金は大人1.5日：</t>
    </r>
    <r>
      <rPr>
        <u/>
        <sz val="11"/>
        <rFont val="Meiryo UI"/>
        <family val="3"/>
        <charset val="128"/>
      </rPr>
      <t>\3,150（税別）</t>
    </r>
    <r>
      <rPr>
        <sz val="11"/>
        <rFont val="Meiryo UI"/>
        <family val="3"/>
        <charset val="128"/>
      </rPr>
      <t>、ジュニア1.5日：</t>
    </r>
    <r>
      <rPr>
        <u/>
        <sz val="11"/>
        <rFont val="Meiryo UI"/>
        <family val="3"/>
        <charset val="128"/>
      </rPr>
      <t>\2,850（税別）</t>
    </r>
    <r>
      <rPr>
        <sz val="11"/>
        <rFont val="Meiryo UI"/>
        <family val="3"/>
        <charset val="128"/>
      </rPr>
      <t>で、現地精算となります。</t>
    </r>
    <rPh sb="25" eb="27">
      <t>リョウキン</t>
    </rPh>
    <rPh sb="28" eb="30">
      <t>オトナ</t>
    </rPh>
    <rPh sb="33" eb="34">
      <t>ニチ</t>
    </rPh>
    <rPh sb="42" eb="44">
      <t>ゼイベツ</t>
    </rPh>
    <rPh sb="53" eb="54">
      <t>ニチ</t>
    </rPh>
    <rPh sb="62" eb="64">
      <t>ゼイベツ</t>
    </rPh>
    <rPh sb="67" eb="69">
      <t>ゲンチ</t>
    </rPh>
    <rPh sb="69" eb="71">
      <t>セイサン</t>
    </rPh>
    <phoneticPr fontId="3"/>
  </si>
  <si>
    <r>
      <t>　関水スポーツ</t>
    </r>
    <r>
      <rPr>
        <b/>
        <sz val="11"/>
        <rFont val="Meiryo UI"/>
        <family val="3"/>
        <charset val="128"/>
      </rPr>
      <t>：</t>
    </r>
    <r>
      <rPr>
        <sz val="11"/>
        <rFont val="Meiryo UI"/>
        <family val="3"/>
        <charset val="128"/>
      </rPr>
      <t>0466-26-7731(協会担当：関水文俊)　または、メール　saf_fwf2020@yahoo.co.jp</t>
    </r>
    <rPh sb="1" eb="3">
      <t>セキミズ</t>
    </rPh>
    <rPh sb="21" eb="23">
      <t>キョウカイ</t>
    </rPh>
    <rPh sb="23" eb="25">
      <t>タントウ</t>
    </rPh>
    <rPh sb="26" eb="28">
      <t>セキミズ</t>
    </rPh>
    <rPh sb="28" eb="30">
      <t>フミトシ</t>
    </rPh>
    <phoneticPr fontId="3"/>
  </si>
  <si>
    <t>　　　　1月２4日(金)以降20％、１月２7日(月)以降30％、１月29日(水)以降40％、１月30日(木)以降50％、開始後又は無連絡の不参加100％</t>
    <rPh sb="10" eb="11">
      <t>キン</t>
    </rPh>
    <rPh sb="12" eb="14">
      <t>イコウ</t>
    </rPh>
    <rPh sb="38" eb="39">
      <t>ミズ</t>
    </rPh>
    <rPh sb="40" eb="42">
      <t>イコウ</t>
    </rPh>
    <rPh sb="52" eb="53">
      <t>キ</t>
    </rPh>
    <rPh sb="54" eb="56">
      <t>イコウ</t>
    </rPh>
    <phoneticPr fontId="3"/>
  </si>
  <si>
    <t>行事担当責任者）小川　亮、　連絡先) 関水スポーツ：0466-26-7731(協会担当：関水文俊)　メール　saf_fwf2020@yahoo.co.jp    　</t>
    <phoneticPr fontId="3"/>
  </si>
  <si>
    <t xml:space="preserve">１月３1日（金）夜～２月2日（日）１.５泊マイカープラン </t>
    <rPh sb="6" eb="7">
      <t>キン</t>
    </rPh>
    <phoneticPr fontId="3"/>
  </si>
  <si>
    <r>
      <t>１月３１日（金）</t>
    </r>
    <r>
      <rPr>
        <sz val="10"/>
        <color rgb="FFFF0000"/>
        <rFont val="HG丸ｺﾞｼｯｸM-PRO"/>
        <family val="3"/>
        <charset val="128"/>
      </rPr>
      <t>朝</t>
    </r>
    <r>
      <rPr>
        <sz val="10"/>
        <rFont val="HG丸ｺﾞｼｯｸM-PRO"/>
        <family val="3"/>
        <charset val="128"/>
      </rPr>
      <t xml:space="preserve">～２月３日（日）２泊マイカープラン </t>
    </r>
    <rPh sb="6" eb="7">
      <t>キン</t>
    </rPh>
    <rPh sb="8" eb="9">
      <t>アサ</t>
    </rPh>
    <phoneticPr fontId="3"/>
  </si>
  <si>
    <t xml:space="preserve"> 18:00 ～ </t>
    <phoneticPr fontId="3"/>
  </si>
  <si>
    <r>
      <t>藤沢スキー協会　</t>
    </r>
    <r>
      <rPr>
        <b/>
        <sz val="22"/>
        <rFont val="ＭＳ Ｐゴシック"/>
        <family val="3"/>
        <charset val="128"/>
      </rPr>
      <t>Fujisawa Winter Festival in菅平 2020</t>
    </r>
    <phoneticPr fontId="3"/>
  </si>
  <si>
    <t>&lt;&lt;&lt;申込書&gt;&gt;&gt;</t>
    <phoneticPr fontId="3"/>
  </si>
  <si>
    <r>
      <t xml:space="preserve">スキー・スノーボード教室 </t>
    </r>
    <r>
      <rPr>
        <sz val="9"/>
        <rFont val="HG丸ｺﾞｼｯｸM-PRO"/>
        <family val="3"/>
        <charset val="128"/>
      </rPr>
      <t>(</t>
    </r>
    <r>
      <rPr>
        <sz val="9"/>
        <color indexed="30"/>
        <rFont val="HG丸ｺﾞｼｯｸM-PRO"/>
        <family val="3"/>
        <charset val="128"/>
      </rPr>
      <t>午前・午後 各１講座</t>
    </r>
    <r>
      <rPr>
        <sz val="9"/>
        <rFont val="HG丸ｺﾞｼｯｸM-PRO"/>
        <family val="3"/>
        <charset val="128"/>
      </rPr>
      <t>)</t>
    </r>
    <rPh sb="10" eb="12">
      <t>キョウシツ</t>
    </rPh>
    <phoneticPr fontId="3"/>
  </si>
  <si>
    <r>
      <t>スキー・スノーボード教室</t>
    </r>
    <r>
      <rPr>
        <sz val="9"/>
        <rFont val="HG丸ｺﾞｼｯｸM-PRO"/>
        <family val="3"/>
        <charset val="128"/>
      </rPr>
      <t xml:space="preserve"> (</t>
    </r>
    <r>
      <rPr>
        <sz val="9"/>
        <color indexed="30"/>
        <rFont val="HG丸ｺﾞｼｯｸM-PRO"/>
        <family val="3"/>
        <charset val="128"/>
      </rPr>
      <t>午前・午後 各１講座</t>
    </r>
    <r>
      <rPr>
        <sz val="9"/>
        <rFont val="HG丸ｺﾞｼｯｸM-PRO"/>
        <family val="3"/>
        <charset val="128"/>
      </rPr>
      <t>)</t>
    </r>
    <rPh sb="10" eb="12">
      <t>キョウシツ</t>
    </rPh>
    <phoneticPr fontId="3"/>
  </si>
  <si>
    <r>
      <t xml:space="preserve">スキー・スノーボード教室 </t>
    </r>
    <r>
      <rPr>
        <sz val="9"/>
        <rFont val="HG丸ｺﾞｼｯｸM-PRO"/>
        <family val="3"/>
        <charset val="128"/>
      </rPr>
      <t>(</t>
    </r>
    <r>
      <rPr>
        <sz val="9"/>
        <color indexed="30"/>
        <rFont val="HG丸ｺﾞｼｯｸM-PRO"/>
        <family val="3"/>
        <charset val="128"/>
      </rPr>
      <t>午前のみ１講座</t>
    </r>
    <r>
      <rPr>
        <sz val="9"/>
        <rFont val="HG丸ｺﾞｼｯｸM-PRO"/>
        <family val="3"/>
        <charset val="128"/>
      </rPr>
      <t>)</t>
    </r>
    <rPh sb="10" eb="12">
      <t>キョウシツ</t>
    </rPh>
    <phoneticPr fontId="3"/>
  </si>
  <si>
    <r>
      <t>スキー・スノーボードバッジテスト</t>
    </r>
    <r>
      <rPr>
        <sz val="9"/>
        <rFont val="HG丸ｺﾞｼｯｸM-PRO"/>
        <family val="3"/>
        <charset val="128"/>
      </rPr>
      <t xml:space="preserve">（前日のレッスン参加が必須） </t>
    </r>
    <phoneticPr fontId="3"/>
  </si>
  <si>
    <t xml:space="preserve"> 9:30 ～15:00</t>
    <phoneticPr fontId="3"/>
  </si>
  <si>
    <r>
      <t>⑤ スキー･スノーボードバッチテスト</t>
    </r>
    <r>
      <rPr>
        <sz val="10"/>
        <rFont val="Meiryo UI"/>
        <family val="3"/>
        <charset val="128"/>
      </rPr>
      <t xml:space="preserve">（前日レッスンを受講した方のみSAJ バッジテスト(スキー･スノーボード１～５級) </t>
    </r>
    <r>
      <rPr>
        <u/>
        <sz val="11"/>
        <rFont val="Meiryo UI"/>
        <family val="3"/>
        <charset val="128"/>
      </rPr>
      <t>￥１,０００</t>
    </r>
    <r>
      <rPr>
        <sz val="11"/>
        <rFont val="Meiryo UI"/>
        <family val="3"/>
        <charset val="128"/>
      </rPr>
      <t>）</t>
    </r>
    <rPh sb="19" eb="21">
      <t>ゼンジツ</t>
    </rPh>
    <rPh sb="26" eb="28">
      <t>ジュコウ</t>
    </rPh>
    <rPh sb="30" eb="31">
      <t>カタ</t>
    </rPh>
    <phoneticPr fontId="3"/>
  </si>
  <si>
    <r>
      <t xml:space="preserve">藤沢スキー協会　 </t>
    </r>
    <r>
      <rPr>
        <b/>
        <u val="double"/>
        <sz val="22"/>
        <rFont val="Meiryo UI"/>
        <family val="3"/>
        <charset val="128"/>
      </rPr>
      <t xml:space="preserve">Fujisawa Winter Festival in菅平 ２０２０のご案内  </t>
    </r>
    <rPh sb="0" eb="2">
      <t>フジサワ</t>
    </rPh>
    <rPh sb="5" eb="7">
      <t>キョウカイ</t>
    </rPh>
    <rPh sb="36" eb="38">
      <t>スガダイラ</t>
    </rPh>
    <rPh sb="45" eb="47">
      <t>アンナイ</t>
    </rPh>
    <phoneticPr fontId="3"/>
  </si>
  <si>
    <r>
      <t>　　</t>
    </r>
    <r>
      <rPr>
        <sz val="11"/>
        <color rgb="FFFF0000"/>
        <rFont val="Meiryo UI"/>
        <family val="3"/>
        <charset val="128"/>
      </rPr>
      <t>※申し込み締め切りは、2020年1月17日（金）です。</t>
    </r>
    <r>
      <rPr>
        <sz val="11"/>
        <rFont val="Meiryo UI"/>
        <family val="3"/>
        <charset val="128"/>
      </rPr>
      <t>　　※SAF会員は所属クラブ経由でお申し込みください。</t>
    </r>
    <rPh sb="3" eb="4">
      <t>モウ</t>
    </rPh>
    <rPh sb="5" eb="6">
      <t>コ</t>
    </rPh>
    <rPh sb="7" eb="8">
      <t>シ</t>
    </rPh>
    <rPh sb="9" eb="10">
      <t>キ</t>
    </rPh>
    <rPh sb="17" eb="18">
      <t>ネン</t>
    </rPh>
    <rPh sb="19" eb="20">
      <t>ガツ</t>
    </rPh>
    <rPh sb="22" eb="23">
      <t>ニチ</t>
    </rPh>
    <rPh sb="24" eb="25">
      <t>キン</t>
    </rPh>
    <phoneticPr fontId="3"/>
  </si>
  <si>
    <t>メインコース：２０２０年１月３１日(金)夜～２月２日(日)1.5泊マイカープラン \２1,0０0（SAF会員は\１,000引き） 小学生以下（ジュニア）\１3,０００</t>
    <rPh sb="11" eb="12">
      <t>ネン</t>
    </rPh>
    <rPh sb="18" eb="19">
      <t>キン</t>
    </rPh>
    <rPh sb="52" eb="54">
      <t>カイイン</t>
    </rPh>
    <rPh sb="61" eb="62">
      <t>ビ</t>
    </rPh>
    <rPh sb="65" eb="68">
      <t>ショウガクセイ</t>
    </rPh>
    <rPh sb="68" eb="70">
      <t>イカ</t>
    </rPh>
    <phoneticPr fontId="3"/>
  </si>
  <si>
    <r>
      <t>オプションコース：２０２０年１月3１日(金)</t>
    </r>
    <r>
      <rPr>
        <u val="singleAccounting"/>
        <sz val="11"/>
        <color rgb="FFFF0000"/>
        <rFont val="Meiryo UI"/>
        <family val="3"/>
        <charset val="128"/>
      </rPr>
      <t>朝</t>
    </r>
    <r>
      <rPr>
        <u val="singleAccounting"/>
        <sz val="11"/>
        <rFont val="Meiryo UI"/>
        <family val="3"/>
        <charset val="128"/>
      </rPr>
      <t>～２月３日(日)２泊マイカープラン \２2,3０0（SAF会員は\１,000引き） 小学生以下（ジュニア）\１4,０００</t>
    </r>
    <rPh sb="13" eb="14">
      <t>ネン</t>
    </rPh>
    <rPh sb="22" eb="23">
      <t>アサ</t>
    </rPh>
    <phoneticPr fontId="3"/>
  </si>
  <si>
    <t>SAF会員の方は各々のチェック欄にも○印をご記入ください。</t>
    <rPh sb="3" eb="5">
      <t>カイイン</t>
    </rPh>
    <rPh sb="6" eb="7">
      <t>カタ</t>
    </rPh>
    <rPh sb="8" eb="10">
      <t>オノオノ</t>
    </rPh>
    <rPh sb="19" eb="20">
      <t>シルシ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</si>
</sst>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 \&quot;#,###"/>
    <numFmt numFmtId="177" formatCode="&quot;¥&quot;#,##0&quot;/講座&quot;"/>
    <numFmt numFmtId="178" formatCode="&quot;\ &quot;#,##0"/>
    <numFmt numFmtId="179" formatCode="&quot;▲\ &quot;#,##0"/>
    <numFmt numFmtId="180" formatCode="&quot;¥ &quot;#,##0;"/>
  </numFmts>
  <fonts count="46">
    <font>
      <sz val="11"/>
      <name val="ＭＳ Ｐゴシック"/>
      <family val="3"/>
      <charset val="128"/>
    </font>
    <font>
      <sz val="10"/>
      <name val="HG丸ｺﾞｼｯｸM-PRO"/>
      <family val="3"/>
      <charset val="128"/>
    </font>
    <font>
      <sz val="10"/>
      <color indexed="8"/>
      <name val="HG丸ｺﾞｼｯｸM-PRO"/>
      <family val="3"/>
      <charset val="128"/>
    </font>
    <font>
      <sz val="6"/>
      <name val="ＭＳ Ｐゴシック"/>
      <family val="3"/>
      <charset val="128"/>
    </font>
    <font>
      <sz val="11"/>
      <name val="Arial"/>
      <family val="2"/>
    </font>
    <font>
      <sz val="12"/>
      <name val="Arial"/>
      <family val="2"/>
    </font>
    <font>
      <sz val="10"/>
      <color indexed="10"/>
      <name val="HG丸ｺﾞｼｯｸM-PRO"/>
      <family val="3"/>
      <charset val="128"/>
    </font>
    <font>
      <sz val="10"/>
      <name val="ＭＳ Ｐゴシック"/>
      <family val="3"/>
      <charset val="128"/>
    </font>
    <font>
      <i/>
      <sz val="14"/>
      <name val="ＭＳ Ｐゴシック"/>
      <family val="3"/>
      <charset val="128"/>
    </font>
    <font>
      <sz val="9"/>
      <name val="HG丸ｺﾞｼｯｸM-PRO"/>
      <family val="3"/>
      <charset val="128"/>
    </font>
    <font>
      <sz val="8"/>
      <name val="HG丸ｺﾞｼｯｸM-PRO"/>
      <family val="3"/>
      <charset val="128"/>
    </font>
    <font>
      <sz val="16"/>
      <name val="HG丸ｺﾞｼｯｸM-PRO"/>
      <family val="3"/>
      <charset val="128"/>
    </font>
    <font>
      <sz val="12"/>
      <name val="HG丸ｺﾞｼｯｸM-PRO"/>
      <family val="3"/>
      <charset val="128"/>
    </font>
    <font>
      <b/>
      <sz val="10"/>
      <name val="HG丸ｺﾞｼｯｸM-PRO"/>
      <family val="3"/>
      <charset val="128"/>
    </font>
    <font>
      <sz val="11"/>
      <name val="HG丸ｺﾞｼｯｸM-PRO"/>
      <family val="3"/>
      <charset val="128"/>
    </font>
    <font>
      <sz val="10"/>
      <color rgb="FFFF0000"/>
      <name val="HG丸ｺﾞｼｯｸM-PRO"/>
      <family val="3"/>
      <charset val="128"/>
    </font>
    <font>
      <sz val="11"/>
      <name val="Meiryo UI"/>
      <family val="3"/>
      <charset val="128"/>
    </font>
    <font>
      <sz val="10.5"/>
      <name val="ＭＳ 明朝"/>
      <family val="1"/>
      <charset val="128"/>
    </font>
    <font>
      <sz val="12"/>
      <name val="Meiryo UI"/>
      <family val="3"/>
      <charset val="128"/>
    </font>
    <font>
      <b/>
      <u val="singleAccounting"/>
      <sz val="11"/>
      <name val="Meiryo UI"/>
      <family val="3"/>
      <charset val="128"/>
    </font>
    <font>
      <b/>
      <sz val="11"/>
      <name val="Meiryo UI"/>
      <family val="3"/>
      <charset val="128"/>
    </font>
    <font>
      <u/>
      <sz val="11"/>
      <name val="Meiryo UI"/>
      <family val="3"/>
      <charset val="128"/>
    </font>
    <font>
      <b/>
      <sz val="12"/>
      <name val="Meiryo UI"/>
      <family val="3"/>
      <charset val="128"/>
    </font>
    <font>
      <b/>
      <sz val="22"/>
      <name val="ＭＳ Ｐゴシック"/>
      <family val="3"/>
      <charset val="128"/>
    </font>
    <font>
      <b/>
      <sz val="16"/>
      <name val="ＭＳ Ｐゴシック"/>
      <family val="3"/>
      <charset val="128"/>
    </font>
    <font>
      <b/>
      <sz val="6"/>
      <name val="Meiryo UI"/>
      <family val="3"/>
      <charset val="128"/>
    </font>
    <font>
      <b/>
      <sz val="9"/>
      <name val="Meiryo UI"/>
      <family val="3"/>
      <charset val="128"/>
    </font>
    <font>
      <sz val="6"/>
      <name val="Meiryo UI"/>
      <family val="3"/>
      <charset val="128"/>
    </font>
    <font>
      <sz val="11.85"/>
      <name val="Meiryo UI"/>
      <family val="3"/>
      <charset val="128"/>
    </font>
    <font>
      <b/>
      <sz val="11.85"/>
      <name val="Meiryo UI"/>
      <family val="3"/>
      <charset val="128"/>
    </font>
    <font>
      <sz val="10"/>
      <name val="Meiryo UI"/>
      <family val="3"/>
      <charset val="128"/>
    </font>
    <font>
      <sz val="9"/>
      <name val="Meiryo UI"/>
      <family val="3"/>
      <charset val="128"/>
    </font>
    <font>
      <u/>
      <sz val="10"/>
      <name val="Meiryo UI"/>
      <family val="3"/>
      <charset val="128"/>
    </font>
    <font>
      <sz val="11"/>
      <name val="メイリオ"/>
      <family val="3"/>
      <charset val="128"/>
    </font>
    <font>
      <sz val="12"/>
      <name val="ＭＳ Ｐゴシック"/>
      <family val="3"/>
      <charset val="128"/>
    </font>
    <font>
      <sz val="11"/>
      <color rgb="FFFF0000"/>
      <name val="Meiryo UI"/>
      <family val="3"/>
      <charset val="128"/>
    </font>
    <font>
      <u/>
      <sz val="11"/>
      <color rgb="FFFF0000"/>
      <name val="Meiryo UI"/>
      <family val="3"/>
      <charset val="128"/>
    </font>
    <font>
      <u val="singleAccounting"/>
      <sz val="11"/>
      <name val="Meiryo UI"/>
      <family val="3"/>
      <charset val="128"/>
    </font>
    <font>
      <u val="singleAccounting"/>
      <sz val="11"/>
      <color rgb="FFFF0000"/>
      <name val="Meiryo UI"/>
      <family val="3"/>
      <charset val="128"/>
    </font>
    <font>
      <sz val="11.85"/>
      <color rgb="FFFF0000"/>
      <name val="Meiryo UI"/>
      <family val="3"/>
      <charset val="128"/>
    </font>
    <font>
      <sz val="14"/>
      <name val="ＭＳ Ｐゴシック"/>
      <family val="3"/>
      <charset val="128"/>
    </font>
    <font>
      <sz val="9"/>
      <color indexed="30"/>
      <name val="HG丸ｺﾞｼｯｸM-PRO"/>
      <family val="3"/>
      <charset val="128"/>
    </font>
    <font>
      <i/>
      <sz val="9"/>
      <name val="HG丸ｺﾞｼｯｸM-PRO"/>
      <family val="3"/>
      <charset val="128"/>
    </font>
    <font>
      <b/>
      <u/>
      <sz val="9"/>
      <name val="HG丸ｺﾞｼｯｸM-PRO"/>
      <family val="3"/>
      <charset val="128"/>
    </font>
    <font>
      <b/>
      <u val="double"/>
      <sz val="16"/>
      <name val="Meiryo UI"/>
      <family val="3"/>
      <charset val="128"/>
    </font>
    <font>
      <b/>
      <u val="double"/>
      <sz val="22"/>
      <name val="Meiryo UI"/>
      <family val="3"/>
      <charset val="128"/>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9"/>
        <bgColor indexed="43"/>
      </patternFill>
    </fill>
    <fill>
      <patternFill patternType="gray125">
        <fgColor indexed="43"/>
        <bgColor indexed="9"/>
      </patternFill>
    </fill>
    <fill>
      <patternFill patternType="solid">
        <fgColor theme="0"/>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89">
    <xf numFmtId="0" fontId="0" fillId="0" borderId="0" xfId="0">
      <alignment vertical="center"/>
    </xf>
    <xf numFmtId="0" fontId="0" fillId="2" borderId="0" xfId="0" applyFill="1">
      <alignment vertical="center"/>
    </xf>
    <xf numFmtId="0" fontId="4" fillId="2" borderId="0" xfId="0" applyFont="1" applyFill="1">
      <alignment vertical="center"/>
    </xf>
    <xf numFmtId="0" fontId="5" fillId="2" borderId="0" xfId="0" applyFont="1" applyFill="1" applyAlignment="1">
      <alignment horizontal="left" vertical="center"/>
    </xf>
    <xf numFmtId="0" fontId="1" fillId="2" borderId="0" xfId="0" applyFont="1" applyFill="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horizontal="right" vertical="center"/>
    </xf>
    <xf numFmtId="0" fontId="1" fillId="2" borderId="7" xfId="0" applyFont="1" applyFill="1" applyBorder="1" applyAlignment="1">
      <alignment vertical="center"/>
    </xf>
    <xf numFmtId="0" fontId="1" fillId="2" borderId="8" xfId="0" quotePrefix="1" applyFont="1" applyFill="1" applyBorder="1" applyAlignment="1">
      <alignment vertical="center"/>
    </xf>
    <xf numFmtId="49" fontId="1" fillId="2" borderId="9" xfId="0" applyNumberFormat="1" applyFont="1" applyFill="1" applyBorder="1" applyAlignment="1">
      <alignment vertical="center"/>
    </xf>
    <xf numFmtId="49" fontId="1" fillId="2" borderId="4" xfId="0" applyNumberFormat="1" applyFont="1" applyFill="1" applyBorder="1" applyAlignment="1">
      <alignment vertical="center"/>
    </xf>
    <xf numFmtId="49" fontId="1" fillId="2" borderId="5" xfId="0" applyNumberFormat="1" applyFont="1" applyFill="1" applyBorder="1" applyAlignment="1">
      <alignment vertical="center"/>
    </xf>
    <xf numFmtId="0" fontId="1" fillId="2" borderId="0" xfId="0" applyFont="1" applyFill="1" applyAlignment="1">
      <alignment horizontal="right" vertical="center"/>
    </xf>
    <xf numFmtId="176" fontId="1" fillId="2" borderId="0" xfId="0" applyNumberFormat="1" applyFont="1" applyFill="1" applyAlignment="1">
      <alignment vertical="center"/>
    </xf>
    <xf numFmtId="176" fontId="1" fillId="2" borderId="0" xfId="0" applyNumberFormat="1" applyFont="1" applyFill="1" applyBorder="1" applyAlignment="1">
      <alignment vertical="center"/>
    </xf>
    <xf numFmtId="5" fontId="1" fillId="2" borderId="0" xfId="0" applyNumberFormat="1" applyFont="1" applyFill="1" applyBorder="1" applyAlignment="1">
      <alignment vertical="center"/>
    </xf>
    <xf numFmtId="0" fontId="1" fillId="2" borderId="0" xfId="0" applyFont="1" applyFill="1" applyBorder="1">
      <alignment vertical="center"/>
    </xf>
    <xf numFmtId="0" fontId="1" fillId="2" borderId="10" xfId="0" applyFont="1" applyFill="1" applyBorder="1">
      <alignment vertical="center"/>
    </xf>
    <xf numFmtId="0" fontId="1" fillId="2" borderId="0" xfId="0" applyFont="1" applyFill="1" applyBorder="1" applyAlignment="1">
      <alignment horizontal="center" vertical="center"/>
    </xf>
    <xf numFmtId="5" fontId="1" fillId="2" borderId="0" xfId="0" applyNumberFormat="1" applyFont="1" applyFill="1" applyBorder="1" applyAlignment="1">
      <alignment horizontal="right" vertical="center"/>
    </xf>
    <xf numFmtId="0" fontId="9" fillId="2" borderId="0" xfId="0" applyFont="1" applyFill="1">
      <alignment vertical="center"/>
    </xf>
    <xf numFmtId="0" fontId="2" fillId="2" borderId="9" xfId="0" applyFont="1" applyFill="1" applyBorder="1" applyAlignment="1">
      <alignment vertical="center"/>
    </xf>
    <xf numFmtId="0" fontId="1" fillId="2" borderId="17" xfId="0" applyFont="1" applyFill="1" applyBorder="1">
      <alignment vertical="center"/>
    </xf>
    <xf numFmtId="0" fontId="1" fillId="2" borderId="18" xfId="0" applyFont="1" applyFill="1" applyBorder="1">
      <alignment vertical="center"/>
    </xf>
    <xf numFmtId="177" fontId="9" fillId="2" borderId="18" xfId="0" applyNumberFormat="1" applyFont="1" applyFill="1" applyBorder="1" applyAlignment="1">
      <alignment vertical="center"/>
    </xf>
    <xf numFmtId="177" fontId="9" fillId="2" borderId="17" xfId="0" applyNumberFormat="1" applyFont="1" applyFill="1" applyBorder="1" applyAlignment="1">
      <alignment vertical="center"/>
    </xf>
    <xf numFmtId="177" fontId="9" fillId="2" borderId="10" xfId="0" applyNumberFormat="1" applyFont="1" applyFill="1" applyBorder="1" applyAlignment="1">
      <alignment vertical="center"/>
    </xf>
    <xf numFmtId="177" fontId="9" fillId="2" borderId="19" xfId="0" applyNumberFormat="1" applyFont="1" applyFill="1" applyBorder="1" applyAlignment="1">
      <alignment horizontal="right" vertical="center"/>
    </xf>
    <xf numFmtId="177" fontId="9" fillId="2" borderId="20" xfId="0" applyNumberFormat="1" applyFont="1" applyFill="1" applyBorder="1" applyAlignment="1">
      <alignment horizontal="right" vertical="center"/>
    </xf>
    <xf numFmtId="177" fontId="9" fillId="2" borderId="21" xfId="0" applyNumberFormat="1" applyFont="1" applyFill="1" applyBorder="1" applyAlignment="1">
      <alignment horizontal="right" vertical="center"/>
    </xf>
    <xf numFmtId="49" fontId="0" fillId="2" borderId="0" xfId="0" applyNumberFormat="1" applyFill="1">
      <alignment vertical="center"/>
    </xf>
    <xf numFmtId="0" fontId="0" fillId="2" borderId="0" xfId="0" applyNumberFormat="1" applyFill="1">
      <alignment vertical="center"/>
    </xf>
    <xf numFmtId="14" fontId="0" fillId="2" borderId="0" xfId="0" applyNumberFormat="1" applyFill="1">
      <alignment vertical="center"/>
    </xf>
    <xf numFmtId="49" fontId="1" fillId="4" borderId="22" xfId="0" applyNumberFormat="1" applyFont="1" applyFill="1" applyBorder="1" applyAlignment="1" applyProtection="1">
      <alignment vertical="center"/>
    </xf>
    <xf numFmtId="0" fontId="14" fillId="2" borderId="0" xfId="0" applyFont="1" applyFill="1" applyAlignment="1">
      <alignment vertical="center"/>
    </xf>
    <xf numFmtId="0" fontId="17" fillId="0" borderId="0" xfId="0" applyFont="1" applyAlignment="1">
      <alignment horizontal="left" vertical="center"/>
    </xf>
    <xf numFmtId="0" fontId="18" fillId="2" borderId="0" xfId="0" applyFont="1" applyFill="1" applyAlignment="1">
      <alignment vertical="center"/>
    </xf>
    <xf numFmtId="0" fontId="16" fillId="2" borderId="0" xfId="0" applyFont="1" applyFill="1">
      <alignment vertical="center"/>
    </xf>
    <xf numFmtId="0" fontId="18" fillId="2" borderId="0" xfId="0" applyFont="1" applyFill="1">
      <alignment vertical="center"/>
    </xf>
    <xf numFmtId="0" fontId="22" fillId="2" borderId="8" xfId="0" applyFont="1" applyFill="1" applyBorder="1" applyAlignment="1">
      <alignment horizontal="right" vertical="center"/>
    </xf>
    <xf numFmtId="0" fontId="16" fillId="2" borderId="8" xfId="0" applyFont="1" applyFill="1" applyBorder="1">
      <alignment vertical="center"/>
    </xf>
    <xf numFmtId="0" fontId="16" fillId="2" borderId="0" xfId="0" applyFont="1" applyFill="1" applyAlignment="1">
      <alignment vertical="center"/>
    </xf>
    <xf numFmtId="0" fontId="8" fillId="2" borderId="0" xfId="0" applyFont="1" applyFill="1" applyAlignment="1">
      <alignment vertical="center"/>
    </xf>
    <xf numFmtId="0" fontId="1" fillId="2" borderId="0" xfId="0" applyFont="1" applyFill="1" applyAlignment="1">
      <alignment vertical="center"/>
    </xf>
    <xf numFmtId="0" fontId="20"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8" fillId="2" borderId="11" xfId="0" applyFont="1" applyFill="1" applyBorder="1" applyAlignment="1">
      <alignment vertical="center" wrapText="1"/>
    </xf>
    <xf numFmtId="0" fontId="30" fillId="3" borderId="15" xfId="0" applyFont="1" applyFill="1" applyBorder="1" applyAlignment="1">
      <alignment horizontal="left" vertical="center" wrapText="1"/>
    </xf>
    <xf numFmtId="0" fontId="28" fillId="3" borderId="12" xfId="0" applyFont="1" applyFill="1" applyBorder="1" applyAlignment="1">
      <alignment vertical="center" wrapText="1"/>
    </xf>
    <xf numFmtId="0" fontId="30" fillId="3" borderId="12" xfId="0" applyFont="1" applyFill="1" applyBorder="1" applyAlignment="1">
      <alignment vertical="center" wrapText="1"/>
    </xf>
    <xf numFmtId="20" fontId="28" fillId="2" borderId="12" xfId="0" applyNumberFormat="1" applyFont="1" applyFill="1" applyBorder="1" applyAlignment="1">
      <alignment horizontal="left" vertical="center" wrapText="1"/>
    </xf>
    <xf numFmtId="0" fontId="28" fillId="2" borderId="12" xfId="0" applyFont="1" applyFill="1" applyBorder="1" applyAlignment="1">
      <alignment vertical="center" wrapText="1"/>
    </xf>
    <xf numFmtId="0" fontId="30" fillId="2" borderId="16" xfId="0" applyFont="1" applyFill="1" applyBorder="1" applyAlignment="1">
      <alignment horizontal="left" vertical="center" shrinkToFit="1"/>
    </xf>
    <xf numFmtId="20" fontId="28" fillId="2" borderId="13" xfId="0" applyNumberFormat="1" applyFont="1" applyFill="1" applyBorder="1" applyAlignment="1">
      <alignment horizontal="left" vertical="center" wrapText="1"/>
    </xf>
    <xf numFmtId="0" fontId="28" fillId="2" borderId="2" xfId="0" applyFont="1" applyFill="1" applyBorder="1" applyAlignment="1">
      <alignment vertical="center" wrapText="1"/>
    </xf>
    <xf numFmtId="0" fontId="28" fillId="2" borderId="3" xfId="0" applyFont="1" applyFill="1" applyBorder="1" applyAlignment="1">
      <alignment vertical="center" wrapText="1"/>
    </xf>
    <xf numFmtId="0" fontId="28" fillId="2" borderId="44" xfId="0" applyFont="1" applyFill="1" applyBorder="1" applyAlignment="1">
      <alignment vertical="center" wrapText="1"/>
    </xf>
    <xf numFmtId="0" fontId="28" fillId="2" borderId="45" xfId="0" applyFont="1" applyFill="1" applyBorder="1" applyAlignment="1">
      <alignment vertical="center" wrapText="1"/>
    </xf>
    <xf numFmtId="0" fontId="33" fillId="2" borderId="0" xfId="0" applyFont="1" applyFill="1">
      <alignment vertical="center"/>
    </xf>
    <xf numFmtId="0" fontId="16" fillId="0" borderId="8" xfId="0" applyFont="1" applyBorder="1" applyAlignment="1">
      <alignment horizontal="left" vertical="center"/>
    </xf>
    <xf numFmtId="0" fontId="30" fillId="2" borderId="8" xfId="0" applyFont="1" applyFill="1" applyBorder="1" applyAlignment="1">
      <alignment vertical="center"/>
    </xf>
    <xf numFmtId="0" fontId="34" fillId="0" borderId="0" xfId="0" applyFont="1">
      <alignment vertical="center"/>
    </xf>
    <xf numFmtId="0" fontId="1" fillId="2" borderId="0" xfId="0" applyFont="1" applyFill="1" applyAlignment="1">
      <alignment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20" fillId="7" borderId="28" xfId="0" applyFont="1" applyFill="1" applyBorder="1" applyAlignment="1">
      <alignment vertical="center" wrapText="1"/>
    </xf>
    <xf numFmtId="0" fontId="20" fillId="7" borderId="26" xfId="0" applyFont="1" applyFill="1" applyBorder="1" applyAlignment="1">
      <alignment vertical="center" wrapText="1"/>
    </xf>
    <xf numFmtId="0" fontId="30" fillId="0" borderId="15" xfId="0" applyFont="1" applyFill="1" applyBorder="1" applyAlignment="1">
      <alignment horizontal="left" vertical="center" wrapText="1"/>
    </xf>
    <xf numFmtId="0" fontId="28" fillId="0" borderId="12" xfId="0" applyFont="1" applyFill="1" applyBorder="1" applyAlignment="1">
      <alignment vertical="center" wrapText="1"/>
    </xf>
    <xf numFmtId="0" fontId="30" fillId="0" borderId="12" xfId="0" applyFont="1" applyFill="1" applyBorder="1" applyAlignment="1">
      <alignment vertical="center" wrapText="1"/>
    </xf>
    <xf numFmtId="0" fontId="30" fillId="0" borderId="15" xfId="0" applyFont="1" applyFill="1" applyBorder="1" applyAlignment="1">
      <alignment horizontal="left" vertical="center" shrinkToFit="1"/>
    </xf>
    <xf numFmtId="0" fontId="30" fillId="3" borderId="15" xfId="0" applyFont="1" applyFill="1" applyBorder="1" applyAlignment="1">
      <alignment horizontal="left" vertical="center" shrinkToFit="1"/>
    </xf>
    <xf numFmtId="0" fontId="31" fillId="2" borderId="15"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31" fillId="3" borderId="15" xfId="0" applyFont="1" applyFill="1" applyBorder="1" applyAlignment="1">
      <alignment horizontal="left" vertical="center" shrinkToFit="1"/>
    </xf>
    <xf numFmtId="0" fontId="31" fillId="2" borderId="43" xfId="0" applyFont="1" applyFill="1" applyBorder="1" applyAlignment="1">
      <alignment horizontal="left" vertical="center" wrapText="1"/>
    </xf>
    <xf numFmtId="0" fontId="16" fillId="2" borderId="0" xfId="0" applyFont="1" applyFill="1" applyAlignment="1">
      <alignment vertical="center"/>
    </xf>
    <xf numFmtId="0" fontId="44" fillId="2" borderId="0" xfId="0" applyFont="1" applyFill="1" applyAlignment="1">
      <alignment horizontal="center" vertical="center"/>
    </xf>
    <xf numFmtId="0" fontId="20" fillId="2" borderId="27"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19" fillId="2" borderId="0" xfId="0" applyFont="1" applyFill="1" applyAlignment="1"/>
    <xf numFmtId="0" fontId="37" fillId="2" borderId="0" xfId="0" applyFont="1" applyFill="1" applyAlignment="1"/>
    <xf numFmtId="0" fontId="7" fillId="2" borderId="9" xfId="0" applyFont="1" applyFill="1" applyBorder="1" applyAlignment="1">
      <alignment vertical="center"/>
    </xf>
    <xf numFmtId="0" fontId="28" fillId="2" borderId="3" xfId="0" applyFont="1" applyFill="1" applyBorder="1" applyAlignment="1">
      <alignment horizontal="center" vertical="center" wrapText="1"/>
    </xf>
    <xf numFmtId="0" fontId="28" fillId="2" borderId="35" xfId="0" applyFont="1" applyFill="1" applyBorder="1" applyAlignment="1">
      <alignment vertical="top" wrapText="1"/>
    </xf>
    <xf numFmtId="0" fontId="28" fillId="2" borderId="18" xfId="0" applyFont="1" applyFill="1" applyBorder="1" applyAlignment="1">
      <alignment vertical="top" wrapText="1"/>
    </xf>
    <xf numFmtId="0" fontId="28" fillId="2" borderId="19" xfId="0" applyFont="1" applyFill="1" applyBorder="1" applyAlignment="1">
      <alignment vertical="top" wrapText="1"/>
    </xf>
    <xf numFmtId="0" fontId="20" fillId="7" borderId="28" xfId="0" applyFont="1" applyFill="1" applyBorder="1" applyAlignment="1">
      <alignment horizontal="left" vertical="center" wrapText="1"/>
    </xf>
    <xf numFmtId="0" fontId="20" fillId="7" borderId="29" xfId="0" applyFont="1" applyFill="1" applyBorder="1" applyAlignment="1">
      <alignment horizontal="left" vertical="center" wrapText="1"/>
    </xf>
    <xf numFmtId="0" fontId="20" fillId="7" borderId="26" xfId="0" applyFont="1" applyFill="1" applyBorder="1" applyAlignment="1">
      <alignment horizontal="left" vertical="center" wrapText="1"/>
    </xf>
    <xf numFmtId="0" fontId="28" fillId="2" borderId="31" xfId="0" applyFont="1" applyFill="1" applyBorder="1" applyAlignment="1">
      <alignment horizontal="center" vertical="center" wrapText="1"/>
    </xf>
    <xf numFmtId="0" fontId="29" fillId="2" borderId="32" xfId="0" applyFont="1" applyFill="1" applyBorder="1" applyAlignment="1">
      <alignment vertical="center" wrapText="1"/>
    </xf>
    <xf numFmtId="0" fontId="29" fillId="2" borderId="33" xfId="0" applyFont="1" applyFill="1" applyBorder="1" applyAlignment="1">
      <alignment vertical="center" wrapText="1"/>
    </xf>
    <xf numFmtId="0" fontId="29" fillId="2" borderId="34" xfId="0" applyFont="1" applyFill="1" applyBorder="1" applyAlignment="1">
      <alignment vertical="center" wrapText="1"/>
    </xf>
    <xf numFmtId="0" fontId="30" fillId="2" borderId="24" xfId="0" applyFont="1" applyFill="1" applyBorder="1" applyAlignment="1">
      <alignment vertical="center" wrapText="1"/>
    </xf>
    <xf numFmtId="0" fontId="30" fillId="2" borderId="10" xfId="0" applyFont="1" applyFill="1" applyBorder="1" applyAlignment="1">
      <alignment vertical="center" wrapText="1"/>
    </xf>
    <xf numFmtId="0" fontId="30" fillId="2" borderId="20" xfId="0" applyFont="1" applyFill="1" applyBorder="1" applyAlignment="1">
      <alignment vertical="center" wrapText="1"/>
    </xf>
    <xf numFmtId="0" fontId="1" fillId="2" borderId="0" xfId="0" applyFont="1" applyFill="1" applyAlignment="1">
      <alignment vertical="center"/>
    </xf>
    <xf numFmtId="0" fontId="16" fillId="2" borderId="0" xfId="0" applyFont="1" applyFill="1" applyBorder="1" applyAlignment="1">
      <alignment vertical="center"/>
    </xf>
    <xf numFmtId="0" fontId="20" fillId="7" borderId="30" xfId="0" applyFont="1" applyFill="1" applyBorder="1" applyAlignment="1">
      <alignment horizontal="left" vertical="center" wrapText="1"/>
    </xf>
    <xf numFmtId="0" fontId="16" fillId="2" borderId="25" xfId="0" applyFont="1" applyFill="1" applyBorder="1" applyAlignment="1">
      <alignment horizontal="left" vertical="center" wrapText="1"/>
    </xf>
    <xf numFmtId="0" fontId="20" fillId="2" borderId="29" xfId="0" applyFont="1" applyFill="1" applyBorder="1" applyAlignment="1">
      <alignment horizontal="left" vertical="center" wrapText="1"/>
    </xf>
    <xf numFmtId="180" fontId="9" fillId="2" borderId="38" xfId="0" applyNumberFormat="1" applyFont="1" applyFill="1" applyBorder="1" applyAlignment="1">
      <alignment vertical="center" shrinkToFit="1"/>
    </xf>
    <xf numFmtId="180" fontId="9" fillId="2" borderId="33" xfId="0" applyNumberFormat="1" applyFont="1" applyFill="1" applyBorder="1" applyAlignment="1">
      <alignment vertical="center" shrinkToFit="1"/>
    </xf>
    <xf numFmtId="180" fontId="9" fillId="2" borderId="39" xfId="0" applyNumberFormat="1" applyFont="1" applyFill="1" applyBorder="1" applyAlignment="1">
      <alignment vertical="center" shrinkToFit="1"/>
    </xf>
    <xf numFmtId="0" fontId="1" fillId="5" borderId="27"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5" borderId="5" xfId="0" applyFont="1" applyFill="1" applyBorder="1" applyAlignment="1" applyProtection="1">
      <alignment horizontal="center" vertical="center"/>
      <protection locked="0"/>
    </xf>
    <xf numFmtId="0" fontId="1" fillId="2" borderId="0" xfId="0" applyFont="1" applyFill="1" applyBorder="1" applyAlignment="1">
      <alignment horizontal="center" vertical="center"/>
    </xf>
    <xf numFmtId="0" fontId="1" fillId="2" borderId="18" xfId="0" applyFont="1" applyFill="1" applyBorder="1" applyAlignment="1">
      <alignment vertical="center"/>
    </xf>
    <xf numFmtId="177" fontId="9" fillId="2" borderId="10" xfId="0" applyNumberFormat="1" applyFont="1" applyFill="1" applyBorder="1" applyAlignment="1">
      <alignment horizontal="right" vertical="center"/>
    </xf>
    <xf numFmtId="0" fontId="1" fillId="2" borderId="10" xfId="0" applyFont="1" applyFill="1" applyBorder="1" applyAlignment="1">
      <alignment horizontal="right" vertical="center"/>
    </xf>
    <xf numFmtId="178" fontId="9" fillId="2" borderId="10" xfId="0" applyNumberFormat="1" applyFont="1" applyFill="1" applyBorder="1" applyAlignment="1">
      <alignment vertical="center"/>
    </xf>
    <xf numFmtId="0" fontId="1" fillId="2" borderId="0" xfId="0" applyFont="1" applyFill="1" applyBorder="1" applyAlignment="1">
      <alignment horizontal="right" vertical="center"/>
    </xf>
    <xf numFmtId="0" fontId="1" fillId="2" borderId="0" xfId="0" applyFont="1" applyFill="1" applyAlignment="1">
      <alignment horizontal="right" vertical="center"/>
    </xf>
    <xf numFmtId="178" fontId="9" fillId="2" borderId="0" xfId="0" applyNumberFormat="1" applyFont="1" applyFill="1" applyAlignment="1">
      <alignment vertical="center"/>
    </xf>
    <xf numFmtId="0" fontId="1" fillId="2" borderId="21" xfId="0" applyFont="1" applyFill="1" applyBorder="1" applyAlignment="1">
      <alignment horizontal="right" vertical="center"/>
    </xf>
    <xf numFmtId="0" fontId="1" fillId="2" borderId="0" xfId="0" applyFont="1" applyFill="1" applyAlignment="1">
      <alignment horizontal="left" vertical="center"/>
    </xf>
    <xf numFmtId="177" fontId="9" fillId="2" borderId="18" xfId="0" applyNumberFormat="1" applyFont="1" applyFill="1" applyBorder="1" applyAlignment="1">
      <alignment horizontal="right" vertical="center"/>
    </xf>
    <xf numFmtId="0" fontId="1" fillId="2" borderId="0" xfId="0" applyFont="1" applyFill="1" applyAlignment="1">
      <alignment horizontal="center" vertical="center"/>
    </xf>
    <xf numFmtId="0" fontId="1" fillId="2" borderId="18" xfId="0" applyFont="1" applyFill="1" applyBorder="1" applyAlignment="1">
      <alignment horizontal="right" vertical="center"/>
    </xf>
    <xf numFmtId="0" fontId="9" fillId="2" borderId="0" xfId="0" applyFont="1" applyFill="1" applyBorder="1" applyAlignment="1">
      <alignment horizontal="right" vertical="center"/>
    </xf>
    <xf numFmtId="0" fontId="2" fillId="5" borderId="9"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37" xfId="0" applyFont="1" applyFill="1" applyBorder="1" applyAlignment="1">
      <alignment horizontal="center" vertical="center"/>
    </xf>
    <xf numFmtId="0" fontId="1" fillId="5" borderId="6" xfId="0" applyNumberFormat="1" applyFont="1" applyFill="1" applyBorder="1" applyAlignment="1" applyProtection="1">
      <alignment horizontal="right" vertical="center"/>
      <protection locked="0"/>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41" xfId="0" applyFont="1" applyFill="1" applyBorder="1" applyAlignment="1">
      <alignment horizontal="center" vertical="center"/>
    </xf>
    <xf numFmtId="0" fontId="10" fillId="2" borderId="0" xfId="0" applyFont="1" applyFill="1" applyBorder="1" applyAlignment="1">
      <alignment horizontal="center" vertical="center"/>
    </xf>
    <xf numFmtId="179" fontId="9" fillId="2" borderId="38" xfId="0" applyNumberFormat="1" applyFont="1" applyFill="1" applyBorder="1" applyAlignment="1">
      <alignment vertical="center" shrinkToFit="1"/>
    </xf>
    <xf numFmtId="179" fontId="9" fillId="2" borderId="33" xfId="0" applyNumberFormat="1" applyFont="1" applyFill="1" applyBorder="1" applyAlignment="1">
      <alignment vertical="center" shrinkToFit="1"/>
    </xf>
    <xf numFmtId="179" fontId="9" fillId="2" borderId="39" xfId="0" applyNumberFormat="1" applyFont="1" applyFill="1" applyBorder="1" applyAlignment="1">
      <alignment vertical="center" shrinkToFit="1"/>
    </xf>
    <xf numFmtId="0" fontId="1" fillId="2" borderId="10" xfId="0" applyFont="1" applyFill="1" applyBorder="1" applyAlignment="1">
      <alignment vertical="center"/>
    </xf>
    <xf numFmtId="0" fontId="12" fillId="5" borderId="22" xfId="0" applyFont="1" applyFill="1" applyBorder="1" applyAlignment="1" applyProtection="1">
      <alignment vertical="top" wrapText="1"/>
      <protection locked="0"/>
    </xf>
    <xf numFmtId="0" fontId="12" fillId="5" borderId="8" xfId="0" applyFont="1" applyFill="1" applyBorder="1" applyAlignment="1" applyProtection="1">
      <alignment vertical="top" wrapText="1"/>
      <protection locked="0"/>
    </xf>
    <xf numFmtId="0" fontId="12" fillId="5" borderId="23" xfId="0" applyFont="1" applyFill="1" applyBorder="1" applyAlignment="1" applyProtection="1">
      <alignment vertical="top" wrapText="1"/>
      <protection locked="0"/>
    </xf>
    <xf numFmtId="0" fontId="12" fillId="5" borderId="17" xfId="0" applyFont="1" applyFill="1" applyBorder="1" applyAlignment="1" applyProtection="1">
      <alignment vertical="top" wrapText="1"/>
      <protection locked="0"/>
    </xf>
    <xf numFmtId="0" fontId="12" fillId="5" borderId="0" xfId="0" applyFont="1" applyFill="1" applyBorder="1" applyAlignment="1" applyProtection="1">
      <alignment vertical="top" wrapText="1"/>
      <protection locked="0"/>
    </xf>
    <xf numFmtId="0" fontId="12" fillId="5" borderId="21" xfId="0" applyFont="1" applyFill="1" applyBorder="1" applyAlignment="1" applyProtection="1">
      <alignment vertical="top" wrapText="1"/>
      <protection locked="0"/>
    </xf>
    <xf numFmtId="0" fontId="12" fillId="5" borderId="40" xfId="0" applyFont="1" applyFill="1" applyBorder="1" applyAlignment="1" applyProtection="1">
      <alignment vertical="top" wrapText="1"/>
      <protection locked="0"/>
    </xf>
    <xf numFmtId="0" fontId="12" fillId="5" borderId="9" xfId="0" applyFont="1" applyFill="1" applyBorder="1" applyAlignment="1" applyProtection="1">
      <alignment vertical="top" wrapText="1"/>
      <protection locked="0"/>
    </xf>
    <xf numFmtId="0" fontId="12" fillId="5" borderId="37" xfId="0" applyFont="1" applyFill="1" applyBorder="1" applyAlignment="1" applyProtection="1">
      <alignment vertical="top" wrapText="1"/>
      <protection locked="0"/>
    </xf>
    <xf numFmtId="0" fontId="1" fillId="2" borderId="9" xfId="0" applyFont="1" applyFill="1" applyBorder="1" applyAlignment="1">
      <alignment horizontal="center" vertical="center"/>
    </xf>
    <xf numFmtId="5" fontId="1" fillId="2" borderId="9" xfId="0" applyNumberFormat="1" applyFont="1" applyFill="1" applyBorder="1" applyAlignment="1">
      <alignment horizontal="right" vertical="center"/>
    </xf>
    <xf numFmtId="0" fontId="1" fillId="2" borderId="17" xfId="0" applyFont="1" applyFill="1" applyBorder="1" applyAlignment="1">
      <alignment horizontal="center" vertical="center"/>
    </xf>
    <xf numFmtId="0" fontId="24" fillId="2" borderId="0" xfId="0" applyFont="1" applyFill="1" applyAlignment="1">
      <alignment horizontal="left" vertical="center"/>
    </xf>
    <xf numFmtId="0" fontId="40" fillId="2" borderId="0" xfId="0" applyFont="1" applyFill="1" applyAlignment="1">
      <alignment horizontal="center" vertical="center"/>
    </xf>
    <xf numFmtId="0" fontId="8" fillId="2" borderId="0" xfId="0" applyFont="1" applyFill="1" applyAlignment="1">
      <alignment horizontal="center" vertical="center"/>
    </xf>
    <xf numFmtId="0" fontId="1" fillId="2" borderId="9" xfId="0" applyFont="1" applyFill="1" applyBorder="1" applyAlignment="1">
      <alignment vertical="center"/>
    </xf>
    <xf numFmtId="0" fontId="2" fillId="2" borderId="9" xfId="0" applyFont="1" applyFill="1" applyBorder="1" applyAlignment="1">
      <alignment vertical="center"/>
    </xf>
    <xf numFmtId="49" fontId="1" fillId="5" borderId="6" xfId="0" applyNumberFormat="1" applyFont="1" applyFill="1" applyBorder="1" applyAlignment="1" applyProtection="1">
      <alignment vertical="center"/>
      <protection locked="0"/>
    </xf>
    <xf numFmtId="49" fontId="1" fillId="5" borderId="8" xfId="0" applyNumberFormat="1" applyFont="1" applyFill="1" applyBorder="1" applyAlignment="1" applyProtection="1">
      <alignment horizontal="center" vertical="center"/>
      <protection locked="0"/>
    </xf>
    <xf numFmtId="49" fontId="12" fillId="5" borderId="8" xfId="0" applyNumberFormat="1" applyFont="1" applyFill="1" applyBorder="1" applyAlignment="1" applyProtection="1">
      <alignment vertical="center" shrinkToFit="1"/>
      <protection locked="0"/>
    </xf>
    <xf numFmtId="49" fontId="12" fillId="5" borderId="9" xfId="0" applyNumberFormat="1" applyFont="1" applyFill="1" applyBorder="1" applyAlignment="1" applyProtection="1">
      <alignment vertical="center" shrinkToFit="1"/>
      <protection locked="0"/>
    </xf>
    <xf numFmtId="0" fontId="1" fillId="5" borderId="9" xfId="0" applyNumberFormat="1" applyFont="1" applyFill="1" applyBorder="1" applyAlignment="1" applyProtection="1">
      <alignment horizontal="center" vertical="center"/>
      <protection locked="0"/>
    </xf>
    <xf numFmtId="0" fontId="1" fillId="6" borderId="6" xfId="0" applyNumberFormat="1" applyFont="1" applyFill="1" applyBorder="1" applyAlignment="1" applyProtection="1">
      <alignment horizontal="center" vertical="center" shrinkToFit="1"/>
    </xf>
    <xf numFmtId="0" fontId="2" fillId="2" borderId="2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3" xfId="0" applyFont="1" applyFill="1" applyBorder="1" applyAlignment="1">
      <alignment horizontal="center" vertical="center"/>
    </xf>
    <xf numFmtId="0" fontId="1" fillId="2" borderId="36" xfId="0" applyFont="1" applyFill="1" applyBorder="1" applyAlignment="1">
      <alignment horizontal="left" vertical="center"/>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1" xfId="0" applyFont="1" applyFill="1" applyBorder="1" applyAlignment="1">
      <alignment horizontal="center" vertical="center"/>
    </xf>
    <xf numFmtId="0" fontId="1" fillId="5" borderId="6" xfId="0" applyFont="1" applyFill="1" applyBorder="1" applyAlignment="1" applyProtection="1">
      <alignment vertical="center"/>
      <protection locked="0"/>
    </xf>
    <xf numFmtId="0" fontId="11" fillId="5" borderId="8" xfId="0" applyFont="1" applyFill="1" applyBorder="1" applyAlignment="1" applyProtection="1">
      <alignment vertical="center"/>
      <protection locked="0"/>
    </xf>
    <xf numFmtId="0" fontId="11" fillId="5" borderId="9" xfId="0" applyFont="1" applyFill="1" applyBorder="1" applyAlignment="1" applyProtection="1">
      <alignment vertical="center"/>
      <protection locked="0"/>
    </xf>
    <xf numFmtId="0" fontId="9" fillId="2" borderId="10" xfId="0" applyFont="1" applyFill="1" applyBorder="1" applyAlignment="1">
      <alignment vertical="center"/>
    </xf>
    <xf numFmtId="0" fontId="9" fillId="2" borderId="0" xfId="0" applyFont="1" applyFill="1" applyAlignment="1">
      <alignment horizontal="center" vertical="center"/>
    </xf>
    <xf numFmtId="0" fontId="15" fillId="2" borderId="0" xfId="0" applyFont="1" applyFill="1" applyAlignment="1">
      <alignment horizontal="center" vertical="center"/>
    </xf>
    <xf numFmtId="179" fontId="9" fillId="2" borderId="0" xfId="0" applyNumberFormat="1" applyFont="1" applyFill="1" applyAlignment="1">
      <alignment vertical="center" shrinkToFit="1"/>
    </xf>
    <xf numFmtId="178" fontId="9" fillId="2" borderId="0" xfId="0" applyNumberFormat="1"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vertical="center"/>
    </xf>
    <xf numFmtId="0" fontId="42" fillId="2" borderId="0" xfId="0" applyFont="1" applyFill="1" applyAlignment="1">
      <alignment horizontal="center" vertical="center"/>
    </xf>
    <xf numFmtId="49" fontId="1" fillId="2" borderId="23" xfId="0" quotePrefix="1" applyNumberFormat="1" applyFont="1" applyFill="1" applyBorder="1" applyAlignment="1">
      <alignment horizontal="center" vertical="center"/>
    </xf>
    <xf numFmtId="49" fontId="1" fillId="2" borderId="37" xfId="0" quotePrefix="1" applyNumberFormat="1" applyFont="1" applyFill="1" applyBorder="1" applyAlignment="1">
      <alignment horizontal="center" vertical="center"/>
    </xf>
    <xf numFmtId="49" fontId="43" fillId="4" borderId="8" xfId="0" applyNumberFormat="1" applyFont="1" applyFill="1" applyBorder="1" applyAlignment="1" applyProtection="1">
      <alignment horizont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cellXfs>
  <cellStyles count="1">
    <cellStyle name="標準" xfId="0" builtinId="0"/>
  </cellStyles>
  <dxfs count="22">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strike val="0"/>
        <color rgb="FFFF0000"/>
      </font>
      <numFmt numFmtId="0" formatCode="General"/>
      <fill>
        <patternFill>
          <bgColor theme="0"/>
        </patternFill>
      </fill>
    </dxf>
    <dxf>
      <font>
        <color rgb="FFFF0000"/>
      </font>
      <fill>
        <patternFill>
          <bgColor theme="0"/>
        </patternFill>
      </fill>
    </dxf>
    <dxf>
      <font>
        <color rgb="FFFF0000"/>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27</xdr:row>
      <xdr:rowOff>57150</xdr:rowOff>
    </xdr:from>
    <xdr:to>
      <xdr:col>4</xdr:col>
      <xdr:colOff>1905</xdr:colOff>
      <xdr:row>28</xdr:row>
      <xdr:rowOff>28576</xdr:rowOff>
    </xdr:to>
    <xdr:pic>
      <xdr:nvPicPr>
        <xdr:cNvPr id="6187" name="Picture 6" descr="朝">
          <a:extLst>
            <a:ext uri="{FF2B5EF4-FFF2-40B4-BE49-F238E27FC236}">
              <a16:creationId xmlns:a16="http://schemas.microsoft.com/office/drawing/2014/main" id="{00000000-0008-0000-0000-00002B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5248275"/>
          <a:ext cx="4476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23</xdr:row>
      <xdr:rowOff>19050</xdr:rowOff>
    </xdr:from>
    <xdr:to>
      <xdr:col>4</xdr:col>
      <xdr:colOff>0</xdr:colOff>
      <xdr:row>23</xdr:row>
      <xdr:rowOff>180975</xdr:rowOff>
    </xdr:to>
    <xdr:pic>
      <xdr:nvPicPr>
        <xdr:cNvPr id="6188" name="Picture 8" descr="夕">
          <a:extLst>
            <a:ext uri="{FF2B5EF4-FFF2-40B4-BE49-F238E27FC236}">
              <a16:creationId xmlns:a16="http://schemas.microsoft.com/office/drawing/2014/main" id="{00000000-0008-0000-0000-00002C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4410075"/>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57150</xdr:colOff>
      <xdr:row>19</xdr:row>
      <xdr:rowOff>0</xdr:rowOff>
    </xdr:from>
    <xdr:to>
      <xdr:col>3</xdr:col>
      <xdr:colOff>466725</xdr:colOff>
      <xdr:row>19</xdr:row>
      <xdr:rowOff>0</xdr:rowOff>
    </xdr:to>
    <xdr:pic>
      <xdr:nvPicPr>
        <xdr:cNvPr id="6189" name="Picture 9" descr="朝">
          <a:extLst>
            <a:ext uri="{FF2B5EF4-FFF2-40B4-BE49-F238E27FC236}">
              <a16:creationId xmlns:a16="http://schemas.microsoft.com/office/drawing/2014/main" id="{00000000-0008-0000-0000-00002D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53650" y="3638550"/>
          <a:ext cx="409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47625</xdr:colOff>
      <xdr:row>32</xdr:row>
      <xdr:rowOff>28575</xdr:rowOff>
    </xdr:from>
    <xdr:to>
      <xdr:col>4</xdr:col>
      <xdr:colOff>0</xdr:colOff>
      <xdr:row>32</xdr:row>
      <xdr:rowOff>190500</xdr:rowOff>
    </xdr:to>
    <xdr:pic>
      <xdr:nvPicPr>
        <xdr:cNvPr id="6190" name="Picture 10" descr="朝">
          <a:extLst>
            <a:ext uri="{FF2B5EF4-FFF2-40B4-BE49-F238E27FC236}">
              <a16:creationId xmlns:a16="http://schemas.microsoft.com/office/drawing/2014/main" id="{00000000-0008-0000-0000-00002E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6819900"/>
          <a:ext cx="447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66675</xdr:colOff>
      <xdr:row>31</xdr:row>
      <xdr:rowOff>0</xdr:rowOff>
    </xdr:from>
    <xdr:to>
      <xdr:col>4</xdr:col>
      <xdr:colOff>0</xdr:colOff>
      <xdr:row>31</xdr:row>
      <xdr:rowOff>161925</xdr:rowOff>
    </xdr:to>
    <xdr:pic>
      <xdr:nvPicPr>
        <xdr:cNvPr id="6192" name="Picture 8" descr="夕">
          <a:extLst>
            <a:ext uri="{FF2B5EF4-FFF2-40B4-BE49-F238E27FC236}">
              <a16:creationId xmlns:a16="http://schemas.microsoft.com/office/drawing/2014/main" id="{00000000-0008-0000-0000-0000301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3175" y="6591300"/>
          <a:ext cx="4286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5349240</xdr:colOff>
      <xdr:row>51</xdr:row>
      <xdr:rowOff>57150</xdr:rowOff>
    </xdr:from>
    <xdr:to>
      <xdr:col>3</xdr:col>
      <xdr:colOff>285750</xdr:colOff>
      <xdr:row>57</xdr:row>
      <xdr:rowOff>152400</xdr:rowOff>
    </xdr:to>
    <xdr:grpSp>
      <xdr:nvGrpSpPr>
        <xdr:cNvPr id="6194" name="グループ化 26">
          <a:extLst>
            <a:ext uri="{FF2B5EF4-FFF2-40B4-BE49-F238E27FC236}">
              <a16:creationId xmlns:a16="http://schemas.microsoft.com/office/drawing/2014/main" id="{00000000-0008-0000-0000-000032180000}"/>
            </a:ext>
          </a:extLst>
        </xdr:cNvPr>
        <xdr:cNvGrpSpPr>
          <a:grpSpLocks noChangeAspect="1"/>
        </xdr:cNvGrpSpPr>
      </xdr:nvGrpSpPr>
      <xdr:grpSpPr bwMode="auto">
        <a:xfrm>
          <a:off x="7277100" y="10542270"/>
          <a:ext cx="2091690" cy="1238250"/>
          <a:chOff x="7429500" y="9772650"/>
          <a:chExt cx="2848333" cy="1619250"/>
        </a:xfrm>
      </xdr:grpSpPr>
      <xdr:pic>
        <xdr:nvPicPr>
          <xdr:cNvPr id="6196" name="図 23" descr="sugadaira_o.jpg">
            <a:extLst>
              <a:ext uri="{FF2B5EF4-FFF2-40B4-BE49-F238E27FC236}">
                <a16:creationId xmlns:a16="http://schemas.microsoft.com/office/drawing/2014/main" id="{00000000-0008-0000-0000-00003418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29500" y="9772650"/>
            <a:ext cx="2848333"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97" name="図 25">
            <a:extLst>
              <a:ext uri="{FF2B5EF4-FFF2-40B4-BE49-F238E27FC236}">
                <a16:creationId xmlns:a16="http://schemas.microsoft.com/office/drawing/2014/main" id="{00000000-0008-0000-0000-00003518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39050" y="10896600"/>
            <a:ext cx="2400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5638800</xdr:colOff>
      <xdr:row>1</xdr:row>
      <xdr:rowOff>152381</xdr:rowOff>
    </xdr:from>
    <xdr:to>
      <xdr:col>2</xdr:col>
      <xdr:colOff>7152267</xdr:colOff>
      <xdr:row>5</xdr:row>
      <xdr:rowOff>123564</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66660" y="533381"/>
          <a:ext cx="1513467" cy="695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76201</xdr:colOff>
      <xdr:row>18</xdr:row>
      <xdr:rowOff>57150</xdr:rowOff>
    </xdr:from>
    <xdr:to>
      <xdr:col>7</xdr:col>
      <xdr:colOff>152401</xdr:colOff>
      <xdr:row>20</xdr:row>
      <xdr:rowOff>85725</xdr:rowOff>
    </xdr:to>
    <xdr:sp macro="" textlink="">
      <xdr:nvSpPr>
        <xdr:cNvPr id="3073" name="角丸四角形 6">
          <a:extLst>
            <a:ext uri="{FF2B5EF4-FFF2-40B4-BE49-F238E27FC236}">
              <a16:creationId xmlns:a16="http://schemas.microsoft.com/office/drawing/2014/main" id="{00000000-0008-0000-0100-0000010C0000}"/>
            </a:ext>
          </a:extLst>
        </xdr:cNvPr>
        <xdr:cNvSpPr>
          <a:spLocks noChangeArrowheads="1"/>
        </xdr:cNvSpPr>
      </xdr:nvSpPr>
      <xdr:spPr bwMode="auto">
        <a:xfrm>
          <a:off x="266701" y="3943350"/>
          <a:ext cx="1219200" cy="371475"/>
        </a:xfrm>
        <a:prstGeom prst="roundRect">
          <a:avLst>
            <a:gd name="adj" fmla="val 16667"/>
          </a:avLst>
        </a:prstGeom>
        <a:solidFill>
          <a:srgbClr val="4F81BD"/>
        </a:solidFill>
        <a:ln w="25400" algn="ctr">
          <a:solidFill>
            <a:srgbClr val="385D8A"/>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FFFFFF"/>
              </a:solidFill>
              <a:latin typeface="ＭＳ Ｐゴシック"/>
              <a:ea typeface="ＭＳ Ｐゴシック"/>
            </a:rPr>
            <a:t>メインコース</a:t>
          </a:r>
          <a:endParaRPr lang="ja-JP" altLang="en-US"/>
        </a:p>
      </xdr:txBody>
    </xdr:sp>
    <xdr:clientData/>
  </xdr:twoCellAnchor>
  <xdr:twoCellAnchor>
    <xdr:from>
      <xdr:col>1</xdr:col>
      <xdr:colOff>85725</xdr:colOff>
      <xdr:row>22</xdr:row>
      <xdr:rowOff>9525</xdr:rowOff>
    </xdr:from>
    <xdr:to>
      <xdr:col>7</xdr:col>
      <xdr:colOff>171450</xdr:colOff>
      <xdr:row>24</xdr:row>
      <xdr:rowOff>85725</xdr:rowOff>
    </xdr:to>
    <xdr:sp macro="" textlink="">
      <xdr:nvSpPr>
        <xdr:cNvPr id="3074" name="角丸四角形 7">
          <a:extLst>
            <a:ext uri="{FF2B5EF4-FFF2-40B4-BE49-F238E27FC236}">
              <a16:creationId xmlns:a16="http://schemas.microsoft.com/office/drawing/2014/main" id="{00000000-0008-0000-0100-0000020C0000}"/>
            </a:ext>
          </a:extLst>
        </xdr:cNvPr>
        <xdr:cNvSpPr>
          <a:spLocks noChangeArrowheads="1"/>
        </xdr:cNvSpPr>
      </xdr:nvSpPr>
      <xdr:spPr bwMode="auto">
        <a:xfrm>
          <a:off x="276225" y="4581525"/>
          <a:ext cx="1228725" cy="419100"/>
        </a:xfrm>
        <a:prstGeom prst="roundRect">
          <a:avLst>
            <a:gd name="adj" fmla="val 16667"/>
          </a:avLst>
        </a:prstGeom>
        <a:noFill/>
        <a:ln w="25400" algn="ctr">
          <a:solidFill>
            <a:srgbClr val="385D8A"/>
          </a:solidFill>
          <a:round/>
          <a:headEnd/>
          <a:tailEnd/>
        </a:ln>
      </xdr:spPr>
      <xdr:txBody>
        <a:bodyPr vertOverflow="clip" wrap="square" lIns="0" tIns="0" rIns="0" bIns="0" anchor="ctr"/>
        <a:lstStyle/>
        <a:p>
          <a:pPr algn="ctr" rtl="0">
            <a:defRPr sz="1000"/>
          </a:pPr>
          <a:r>
            <a:rPr lang="ja-JP" altLang="en-US" sz="1050" b="1" i="0" u="none" strike="noStrike" baseline="0">
              <a:solidFill>
                <a:sysClr val="windowText" lastClr="000000"/>
              </a:solidFill>
              <a:latin typeface="ＭＳ Ｐゴシック"/>
              <a:ea typeface="ＭＳ Ｐゴシック"/>
            </a:rPr>
            <a:t>オプション</a:t>
          </a:r>
          <a:endParaRPr lang="en-US" altLang="ja-JP" sz="1050" b="1" i="0" u="none" strike="noStrike" baseline="0">
            <a:solidFill>
              <a:sysClr val="windowText" lastClr="000000"/>
            </a:solidFill>
            <a:latin typeface="ＭＳ Ｐゴシック"/>
            <a:ea typeface="ＭＳ Ｐゴシック"/>
          </a:endParaRPr>
        </a:p>
        <a:p>
          <a:pPr algn="ctr" rtl="0">
            <a:defRPr sz="1000"/>
          </a:pPr>
          <a:r>
            <a:rPr lang="ja-JP" altLang="en-US" sz="1050" b="1" i="0" u="none" strike="noStrike" baseline="0">
              <a:solidFill>
                <a:sysClr val="windowText" lastClr="000000"/>
              </a:solidFill>
              <a:latin typeface="ＭＳ Ｐゴシック"/>
              <a:ea typeface="ＭＳ Ｐゴシック"/>
            </a:rPr>
            <a:t>コース</a:t>
          </a:r>
          <a:endParaRPr lang="ja-JP" altLang="en-US" sz="700">
            <a:solidFill>
              <a:sysClr val="windowText" lastClr="000000"/>
            </a:solidFill>
          </a:endParaRPr>
        </a:p>
      </xdr:txBody>
    </xdr:sp>
    <xdr:clientData/>
  </xdr:twoCellAnchor>
  <xdr:twoCellAnchor>
    <xdr:from>
      <xdr:col>3</xdr:col>
      <xdr:colOff>28575</xdr:colOff>
      <xdr:row>32</xdr:row>
      <xdr:rowOff>38100</xdr:rowOff>
    </xdr:from>
    <xdr:to>
      <xdr:col>13</xdr:col>
      <xdr:colOff>38100</xdr:colOff>
      <xdr:row>33</xdr:row>
      <xdr:rowOff>142875</xdr:rowOff>
    </xdr:to>
    <xdr:sp macro="" textlink="">
      <xdr:nvSpPr>
        <xdr:cNvPr id="3075" name="角丸四角形 2">
          <a:extLst>
            <a:ext uri="{FF2B5EF4-FFF2-40B4-BE49-F238E27FC236}">
              <a16:creationId xmlns:a16="http://schemas.microsoft.com/office/drawing/2014/main" id="{00000000-0008-0000-0100-0000030C0000}"/>
            </a:ext>
          </a:extLst>
        </xdr:cNvPr>
        <xdr:cNvSpPr>
          <a:spLocks noChangeArrowheads="1"/>
        </xdr:cNvSpPr>
      </xdr:nvSpPr>
      <xdr:spPr bwMode="auto">
        <a:xfrm>
          <a:off x="600075" y="6515100"/>
          <a:ext cx="1914525" cy="276225"/>
        </a:xfrm>
        <a:prstGeom prst="roundRect">
          <a:avLst>
            <a:gd name="adj" fmla="val 16667"/>
          </a:avLst>
        </a:prstGeom>
        <a:no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ysClr val="windowText" lastClr="000000"/>
              </a:solidFill>
              <a:latin typeface="ＭＳ Ｐゴシック"/>
              <a:ea typeface="ＭＳ Ｐゴシック"/>
            </a:rPr>
            <a:t>１月３１日（金）　オプション</a:t>
          </a:r>
          <a:endParaRPr lang="ja-JP" altLang="en-US">
            <a:solidFill>
              <a:sysClr val="windowText" lastClr="000000"/>
            </a:solidFill>
          </a:endParaRPr>
        </a:p>
      </xdr:txBody>
    </xdr:sp>
    <xdr:clientData/>
  </xdr:twoCellAnchor>
  <xdr:twoCellAnchor>
    <xdr:from>
      <xdr:col>3</xdr:col>
      <xdr:colOff>28575</xdr:colOff>
      <xdr:row>38</xdr:row>
      <xdr:rowOff>161925</xdr:rowOff>
    </xdr:from>
    <xdr:to>
      <xdr:col>16</xdr:col>
      <xdr:colOff>57150</xdr:colOff>
      <xdr:row>40</xdr:row>
      <xdr:rowOff>104775</xdr:rowOff>
    </xdr:to>
    <xdr:sp macro="" textlink="">
      <xdr:nvSpPr>
        <xdr:cNvPr id="3076" name="角丸四角形 3">
          <a:extLst>
            <a:ext uri="{FF2B5EF4-FFF2-40B4-BE49-F238E27FC236}">
              <a16:creationId xmlns:a16="http://schemas.microsoft.com/office/drawing/2014/main" id="{00000000-0008-0000-0100-0000040C0000}"/>
            </a:ext>
          </a:extLst>
        </xdr:cNvPr>
        <xdr:cNvSpPr>
          <a:spLocks noChangeArrowheads="1"/>
        </xdr:cNvSpPr>
      </xdr:nvSpPr>
      <xdr:spPr bwMode="auto">
        <a:xfrm>
          <a:off x="600075" y="7839075"/>
          <a:ext cx="2505075"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１</a:t>
          </a:r>
          <a:r>
            <a:rPr lang="ja-JP" altLang="en-US" sz="1100" b="1" i="0" u="none" strike="noStrike" baseline="0">
              <a:solidFill>
                <a:srgbClr val="FFFFFF"/>
              </a:solidFill>
              <a:latin typeface="ＭＳ Ｐゴシック"/>
              <a:ea typeface="ＭＳ Ｐゴシック"/>
            </a:rPr>
            <a:t>日（土） メインコース</a:t>
          </a:r>
          <a:endParaRPr lang="ja-JP" altLang="en-US"/>
        </a:p>
      </xdr:txBody>
    </xdr:sp>
    <xdr:clientData/>
  </xdr:twoCellAnchor>
  <xdr:twoCellAnchor>
    <xdr:from>
      <xdr:col>3</xdr:col>
      <xdr:colOff>28575</xdr:colOff>
      <xdr:row>43</xdr:row>
      <xdr:rowOff>142875</xdr:rowOff>
    </xdr:from>
    <xdr:to>
      <xdr:col>16</xdr:col>
      <xdr:colOff>66675</xdr:colOff>
      <xdr:row>45</xdr:row>
      <xdr:rowOff>85725</xdr:rowOff>
    </xdr:to>
    <xdr:sp macro="" textlink="">
      <xdr:nvSpPr>
        <xdr:cNvPr id="3077" name="角丸四角形 1">
          <a:extLst>
            <a:ext uri="{FF2B5EF4-FFF2-40B4-BE49-F238E27FC236}">
              <a16:creationId xmlns:a16="http://schemas.microsoft.com/office/drawing/2014/main" id="{00000000-0008-0000-0100-0000050C0000}"/>
            </a:ext>
          </a:extLst>
        </xdr:cNvPr>
        <xdr:cNvSpPr>
          <a:spLocks noChangeArrowheads="1"/>
        </xdr:cNvSpPr>
      </xdr:nvSpPr>
      <xdr:spPr bwMode="auto">
        <a:xfrm>
          <a:off x="600075" y="9020175"/>
          <a:ext cx="2514600" cy="285750"/>
        </a:xfrm>
        <a:prstGeom prst="roundRect">
          <a:avLst>
            <a:gd name="adj" fmla="val 16667"/>
          </a:avLst>
        </a:prstGeom>
        <a:solidFill>
          <a:srgbClr val="4F81BD"/>
        </a:solidFill>
        <a:ln w="25400" algn="ctr">
          <a:solidFill>
            <a:srgbClr val="385D8A"/>
          </a:solidFill>
          <a:round/>
          <a:headEnd/>
          <a:tailEnd/>
        </a:ln>
      </xdr:spPr>
      <xdr:txBody>
        <a:bodyPr vertOverflow="clip" wrap="square" lIns="36576" tIns="18288" rIns="0" bIns="18288" anchor="ctr"/>
        <a:lstStyle/>
        <a:p>
          <a:pPr algn="l" rtl="0">
            <a:defRPr sz="1000"/>
          </a:pPr>
          <a:r>
            <a:rPr lang="ja-JP" altLang="en-US" sz="1100" b="1" i="0" u="none" strike="noStrike" baseline="0">
              <a:solidFill>
                <a:srgbClr val="FFFFFF"/>
              </a:solidFill>
              <a:latin typeface="ＭＳ Ｐゴシック"/>
              <a:ea typeface="ＭＳ Ｐゴシック"/>
            </a:rPr>
            <a:t>２月</a:t>
          </a:r>
          <a:r>
            <a:rPr lang="ja-JP" altLang="en-US" sz="1100" b="1" i="0" u="none" strike="noStrike" baseline="0">
              <a:solidFill>
                <a:schemeClr val="bg1"/>
              </a:solidFill>
              <a:latin typeface="ＭＳ Ｐゴシック"/>
              <a:ea typeface="ＭＳ Ｐゴシック"/>
            </a:rPr>
            <a:t>２</a:t>
          </a:r>
          <a:r>
            <a:rPr lang="ja-JP" altLang="en-US" sz="1100" b="1" i="0" u="none" strike="noStrike" baseline="0">
              <a:solidFill>
                <a:srgbClr val="FFFFFF"/>
              </a:solidFill>
              <a:latin typeface="ＭＳ Ｐゴシック"/>
              <a:ea typeface="ＭＳ Ｐゴシック"/>
            </a:rPr>
            <a:t>日（日） メインコース</a:t>
          </a:r>
          <a:endParaRPr lang="ja-JP" altLang="en-US"/>
        </a:p>
      </xdr:txBody>
    </xdr:sp>
    <xdr:clientData/>
  </xdr:twoCellAnchor>
  <xdr:twoCellAnchor editAs="oneCell">
    <xdr:from>
      <xdr:col>38</xdr:col>
      <xdr:colOff>57151</xdr:colOff>
      <xdr:row>0</xdr:row>
      <xdr:rowOff>38101</xdr:rowOff>
    </xdr:from>
    <xdr:to>
      <xdr:col>44</xdr:col>
      <xdr:colOff>76200</xdr:colOff>
      <xdr:row>2</xdr:row>
      <xdr:rowOff>28272</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1" y="38101"/>
          <a:ext cx="1162049" cy="53309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3"/>
  <sheetViews>
    <sheetView tabSelected="1" view="pageBreakPreview" zoomScaleNormal="100" zoomScaleSheetLayoutView="100" workbookViewId="0">
      <selection activeCell="A60" sqref="A60:D60"/>
    </sheetView>
  </sheetViews>
  <sheetFormatPr defaultColWidth="9" defaultRowHeight="13.8"/>
  <cols>
    <col min="1" max="1" width="14.33203125" style="2" customWidth="1"/>
    <col min="2" max="2" width="13.77734375" style="2" bestFit="1" customWidth="1"/>
    <col min="3" max="3" width="104.33203125" style="2" customWidth="1"/>
    <col min="4" max="4" width="7.109375" style="2" customWidth="1"/>
    <col min="5" max="16384" width="9" style="2"/>
  </cols>
  <sheetData>
    <row r="1" spans="1:4" ht="30">
      <c r="A1" s="79" t="s">
        <v>143</v>
      </c>
      <c r="B1" s="79"/>
      <c r="C1" s="79"/>
      <c r="D1" s="79"/>
    </row>
    <row r="2" spans="1:4" ht="16.2">
      <c r="A2" s="44"/>
      <c r="B2" s="44"/>
      <c r="C2" s="44"/>
      <c r="D2" s="44"/>
    </row>
    <row r="3" spans="1:4" ht="11.25" customHeight="1">
      <c r="A3" s="3"/>
      <c r="B3" s="3"/>
    </row>
    <row r="4" spans="1:4" ht="15">
      <c r="A4" s="78" t="s">
        <v>75</v>
      </c>
      <c r="B4" s="78"/>
      <c r="C4" s="78"/>
      <c r="D4" s="78"/>
    </row>
    <row r="5" spans="1:4" ht="15">
      <c r="A5" s="78" t="s">
        <v>100</v>
      </c>
      <c r="B5" s="78"/>
      <c r="C5" s="78"/>
      <c r="D5" s="78"/>
    </row>
    <row r="6" spans="1:4" ht="15">
      <c r="A6" s="78" t="s">
        <v>79</v>
      </c>
      <c r="B6" s="78"/>
      <c r="C6" s="78"/>
      <c r="D6" s="78"/>
    </row>
    <row r="7" spans="1:4" ht="10.5" customHeight="1">
      <c r="A7" s="36"/>
      <c r="B7" s="36"/>
      <c r="C7" s="36"/>
      <c r="D7" s="36"/>
    </row>
    <row r="8" spans="1:4" s="39" customFormat="1" ht="19.5" customHeight="1">
      <c r="A8" s="43" t="s">
        <v>97</v>
      </c>
      <c r="B8" s="43"/>
      <c r="C8" s="43"/>
    </row>
    <row r="9" spans="1:4" s="38" customFormat="1" ht="19.5" customHeight="1">
      <c r="A9" s="78" t="s">
        <v>82</v>
      </c>
      <c r="B9" s="78"/>
      <c r="C9" s="78"/>
      <c r="D9" s="78"/>
    </row>
    <row r="10" spans="1:4" s="40" customFormat="1" ht="19.5" customHeight="1">
      <c r="A10" s="78" t="s">
        <v>83</v>
      </c>
      <c r="B10" s="78"/>
      <c r="C10" s="78"/>
      <c r="D10" s="78"/>
    </row>
    <row r="11" spans="1:4" s="40" customFormat="1" ht="19.5" customHeight="1">
      <c r="A11" s="78" t="s">
        <v>114</v>
      </c>
      <c r="B11" s="78"/>
      <c r="C11" s="78"/>
      <c r="D11" s="78"/>
    </row>
    <row r="12" spans="1:4" s="39" customFormat="1" ht="22.5" customHeight="1">
      <c r="A12" s="82" t="s">
        <v>145</v>
      </c>
      <c r="B12" s="82"/>
      <c r="C12" s="82"/>
      <c r="D12" s="82"/>
    </row>
    <row r="13" spans="1:4" s="39" customFormat="1" ht="22.5" customHeight="1">
      <c r="A13" s="83" t="s">
        <v>146</v>
      </c>
      <c r="B13" s="83"/>
      <c r="C13" s="83"/>
      <c r="D13" s="83"/>
    </row>
    <row r="14" spans="1:4" s="39" customFormat="1" ht="15.75" customHeight="1">
      <c r="A14" s="78" t="s">
        <v>115</v>
      </c>
      <c r="B14" s="78"/>
      <c r="C14" s="78"/>
      <c r="D14" s="78"/>
    </row>
    <row r="15" spans="1:4" s="39" customFormat="1" ht="15.75" customHeight="1">
      <c r="A15" s="78" t="s">
        <v>116</v>
      </c>
      <c r="B15" s="78"/>
      <c r="C15" s="78"/>
      <c r="D15" s="78"/>
    </row>
    <row r="16" spans="1:4" s="39" customFormat="1" ht="15.75" customHeight="1">
      <c r="A16" s="78" t="s">
        <v>84</v>
      </c>
      <c r="B16" s="78"/>
      <c r="C16" s="78"/>
      <c r="D16" s="78"/>
    </row>
    <row r="17" spans="1:4" s="39" customFormat="1" ht="15.75" customHeight="1">
      <c r="A17" s="78" t="s">
        <v>111</v>
      </c>
      <c r="B17" s="78"/>
      <c r="C17" s="78"/>
      <c r="D17" s="78"/>
    </row>
    <row r="18" spans="1:4" ht="9.75" customHeight="1">
      <c r="A18" s="84"/>
      <c r="B18" s="84"/>
      <c r="C18" s="84"/>
      <c r="D18" s="84"/>
    </row>
    <row r="19" spans="1:4" s="39" customFormat="1" ht="21.6">
      <c r="A19" s="46" t="s">
        <v>49</v>
      </c>
      <c r="B19" s="80" t="s">
        <v>118</v>
      </c>
      <c r="C19" s="81"/>
      <c r="D19" s="47" t="s">
        <v>101</v>
      </c>
    </row>
    <row r="20" spans="1:4" s="39" customFormat="1" ht="15.75" customHeight="1">
      <c r="A20" s="102" t="s">
        <v>119</v>
      </c>
      <c r="B20" s="72" t="s">
        <v>117</v>
      </c>
      <c r="C20" s="70" t="s">
        <v>112</v>
      </c>
      <c r="D20" s="85"/>
    </row>
    <row r="21" spans="1:4" s="39" customFormat="1" ht="15.75" customHeight="1">
      <c r="A21" s="103"/>
      <c r="B21" s="69"/>
      <c r="C21" s="71" t="s">
        <v>76</v>
      </c>
      <c r="D21" s="85"/>
    </row>
    <row r="22" spans="1:4" s="39" customFormat="1" ht="15.75" customHeight="1">
      <c r="A22" s="103"/>
      <c r="B22" s="69"/>
      <c r="C22" s="70" t="s">
        <v>102</v>
      </c>
      <c r="D22" s="85"/>
    </row>
    <row r="23" spans="1:4" s="39" customFormat="1" ht="15.75" customHeight="1">
      <c r="A23" s="103"/>
      <c r="B23" s="69"/>
      <c r="C23" s="71" t="s">
        <v>77</v>
      </c>
      <c r="D23" s="85"/>
    </row>
    <row r="24" spans="1:4" s="39" customFormat="1" ht="15.75" customHeight="1">
      <c r="A24" s="103"/>
      <c r="B24" s="74" t="s">
        <v>134</v>
      </c>
      <c r="C24" s="52" t="s">
        <v>126</v>
      </c>
      <c r="D24" s="85"/>
    </row>
    <row r="25" spans="1:4" s="39" customFormat="1" ht="15.75" customHeight="1">
      <c r="A25" s="67" t="s">
        <v>124</v>
      </c>
      <c r="B25" s="86" t="s">
        <v>122</v>
      </c>
      <c r="C25" s="87"/>
      <c r="D25" s="88"/>
    </row>
    <row r="26" spans="1:4" s="39" customFormat="1" ht="15.75" customHeight="1">
      <c r="A26" s="68" t="s">
        <v>125</v>
      </c>
      <c r="B26" s="96" t="s">
        <v>55</v>
      </c>
      <c r="C26" s="97"/>
      <c r="D26" s="98"/>
    </row>
    <row r="27" spans="1:4" s="39" customFormat="1" ht="21" customHeight="1">
      <c r="A27" s="89" t="s">
        <v>120</v>
      </c>
      <c r="B27" s="93" t="s">
        <v>123</v>
      </c>
      <c r="C27" s="94"/>
      <c r="D27" s="95"/>
    </row>
    <row r="28" spans="1:4" s="39" customFormat="1" ht="15.75" customHeight="1">
      <c r="A28" s="90"/>
      <c r="B28" s="74" t="s">
        <v>90</v>
      </c>
      <c r="C28" s="53" t="s">
        <v>53</v>
      </c>
      <c r="D28" s="85"/>
    </row>
    <row r="29" spans="1:4" s="39" customFormat="1" ht="21" customHeight="1">
      <c r="A29" s="90"/>
      <c r="B29" s="74" t="s">
        <v>91</v>
      </c>
      <c r="C29" s="53" t="s">
        <v>54</v>
      </c>
      <c r="D29" s="85"/>
    </row>
    <row r="30" spans="1:4" s="39" customFormat="1" ht="15.75" customHeight="1">
      <c r="A30" s="90"/>
      <c r="B30" s="73" t="s">
        <v>141</v>
      </c>
      <c r="C30" s="50" t="s">
        <v>103</v>
      </c>
      <c r="D30" s="85"/>
    </row>
    <row r="31" spans="1:4" s="39" customFormat="1" ht="15.75" customHeight="1">
      <c r="A31" s="90"/>
      <c r="B31" s="49"/>
      <c r="C31" s="51" t="s">
        <v>78</v>
      </c>
      <c r="D31" s="85"/>
    </row>
    <row r="32" spans="1:4" s="39" customFormat="1" ht="15.75" customHeight="1">
      <c r="A32" s="91"/>
      <c r="B32" s="54" t="s">
        <v>92</v>
      </c>
      <c r="C32" s="55" t="s">
        <v>104</v>
      </c>
      <c r="D32" s="92"/>
    </row>
    <row r="33" spans="1:5" s="39" customFormat="1" ht="15.75" customHeight="1">
      <c r="A33" s="89" t="s">
        <v>121</v>
      </c>
      <c r="B33" s="75" t="s">
        <v>90</v>
      </c>
      <c r="C33" s="48" t="s">
        <v>52</v>
      </c>
      <c r="D33" s="56"/>
    </row>
    <row r="34" spans="1:5" s="39" customFormat="1" ht="15.75" customHeight="1">
      <c r="A34" s="90"/>
      <c r="B34" s="76" t="s">
        <v>93</v>
      </c>
      <c r="C34" s="50" t="s">
        <v>113</v>
      </c>
      <c r="D34" s="57"/>
    </row>
    <row r="35" spans="1:5" s="39" customFormat="1" ht="15.75" customHeight="1">
      <c r="A35" s="90"/>
      <c r="B35" s="49"/>
      <c r="C35" s="50" t="s">
        <v>142</v>
      </c>
      <c r="D35" s="57"/>
    </row>
    <row r="36" spans="1:5" s="39" customFormat="1" ht="15.75" customHeight="1">
      <c r="A36" s="90"/>
      <c r="B36" s="49"/>
      <c r="C36" s="51" t="s">
        <v>105</v>
      </c>
      <c r="D36" s="57"/>
    </row>
    <row r="37" spans="1:5" s="39" customFormat="1" ht="15.75" customHeight="1">
      <c r="A37" s="90"/>
      <c r="B37" s="49"/>
      <c r="C37" s="50" t="s">
        <v>106</v>
      </c>
      <c r="D37" s="57"/>
    </row>
    <row r="38" spans="1:5" s="39" customFormat="1" ht="15.75" customHeight="1">
      <c r="A38" s="90"/>
      <c r="B38" s="49"/>
      <c r="C38" s="51" t="s">
        <v>107</v>
      </c>
      <c r="D38" s="57"/>
    </row>
    <row r="39" spans="1:5" s="39" customFormat="1" ht="15.75" customHeight="1">
      <c r="A39" s="101"/>
      <c r="B39" s="77" t="s">
        <v>94</v>
      </c>
      <c r="C39" s="58" t="s">
        <v>108</v>
      </c>
      <c r="D39" s="59"/>
    </row>
    <row r="40" spans="1:5" s="39" customFormat="1" ht="8.25" customHeight="1">
      <c r="A40" s="99"/>
      <c r="B40" s="99"/>
      <c r="C40" s="99"/>
      <c r="D40" s="99"/>
    </row>
    <row r="41" spans="1:5" s="39" customFormat="1" ht="15.75" customHeight="1">
      <c r="A41" s="100" t="s">
        <v>96</v>
      </c>
      <c r="B41" s="100"/>
      <c r="C41" s="100"/>
      <c r="D41" s="100"/>
    </row>
    <row r="42" spans="1:5" ht="13.5" customHeight="1">
      <c r="A42" s="78" t="s">
        <v>2</v>
      </c>
      <c r="B42" s="78"/>
      <c r="C42" s="78"/>
      <c r="D42" s="78"/>
      <c r="E42" s="60"/>
    </row>
    <row r="43" spans="1:5" s="39" customFormat="1" ht="15">
      <c r="A43" s="78" t="s">
        <v>144</v>
      </c>
      <c r="B43" s="78"/>
      <c r="C43" s="78"/>
      <c r="D43" s="78"/>
    </row>
    <row r="44" spans="1:5" s="39" customFormat="1" ht="15">
      <c r="A44" s="78" t="s">
        <v>85</v>
      </c>
      <c r="B44" s="78"/>
      <c r="C44" s="78"/>
      <c r="D44" s="78"/>
    </row>
    <row r="45" spans="1:5" s="39" customFormat="1" ht="15" customHeight="1">
      <c r="A45" s="78" t="s">
        <v>86</v>
      </c>
      <c r="B45" s="78"/>
      <c r="C45" s="78"/>
      <c r="D45" s="78"/>
    </row>
    <row r="46" spans="1:5" s="39" customFormat="1" ht="15">
      <c r="A46" s="78" t="s">
        <v>74</v>
      </c>
      <c r="B46" s="78"/>
      <c r="C46" s="78"/>
      <c r="D46" s="78"/>
    </row>
    <row r="47" spans="1:5" s="39" customFormat="1" ht="19.5" customHeight="1">
      <c r="A47" s="78" t="s">
        <v>127</v>
      </c>
      <c r="B47" s="78"/>
      <c r="C47" s="78"/>
      <c r="D47" s="78"/>
    </row>
    <row r="48" spans="1:5" s="39" customFormat="1" ht="15" customHeight="1">
      <c r="A48" s="78" t="s">
        <v>3</v>
      </c>
      <c r="B48" s="78"/>
      <c r="C48" s="78"/>
      <c r="D48" s="78"/>
    </row>
    <row r="49" spans="1:4" s="39" customFormat="1" ht="15" customHeight="1">
      <c r="A49" s="78" t="s">
        <v>128</v>
      </c>
      <c r="B49" s="78"/>
      <c r="C49" s="78"/>
      <c r="D49" s="78"/>
    </row>
    <row r="50" spans="1:4" s="39" customFormat="1" ht="15" customHeight="1">
      <c r="A50" s="43" t="s">
        <v>0</v>
      </c>
      <c r="B50" s="43"/>
      <c r="C50" s="43"/>
      <c r="D50" s="43"/>
    </row>
    <row r="51" spans="1:4" s="39" customFormat="1" ht="15" customHeight="1">
      <c r="A51" s="78" t="s">
        <v>110</v>
      </c>
      <c r="B51" s="78"/>
      <c r="C51" s="78"/>
      <c r="D51" s="78"/>
    </row>
    <row r="52" spans="1:4" s="39" customFormat="1" ht="15" customHeight="1">
      <c r="A52" s="78"/>
      <c r="B52" s="78"/>
      <c r="C52" s="78"/>
      <c r="D52" s="78"/>
    </row>
    <row r="53" spans="1:4" s="39" customFormat="1" ht="15" customHeight="1">
      <c r="A53" s="78" t="s">
        <v>81</v>
      </c>
      <c r="B53" s="78"/>
      <c r="C53" s="78"/>
      <c r="D53" s="78"/>
    </row>
    <row r="54" spans="1:4" s="39" customFormat="1" ht="15" customHeight="1">
      <c r="A54" s="78" t="s">
        <v>109</v>
      </c>
      <c r="B54" s="78"/>
      <c r="C54" s="78"/>
      <c r="D54" s="78"/>
    </row>
    <row r="55" spans="1:4" s="39" customFormat="1" ht="15" customHeight="1">
      <c r="A55" s="78" t="s">
        <v>87</v>
      </c>
      <c r="B55" s="78"/>
      <c r="C55" s="78"/>
      <c r="D55" s="78"/>
    </row>
    <row r="56" spans="1:4" s="39" customFormat="1" ht="15" customHeight="1">
      <c r="A56" s="78" t="s">
        <v>57</v>
      </c>
      <c r="B56" s="78"/>
      <c r="C56" s="78"/>
      <c r="D56" s="78"/>
    </row>
    <row r="57" spans="1:4" s="39" customFormat="1" ht="15" customHeight="1">
      <c r="A57" s="78" t="s">
        <v>1</v>
      </c>
      <c r="B57" s="78"/>
      <c r="C57" s="78"/>
      <c r="D57" s="78"/>
    </row>
    <row r="58" spans="1:4" s="39" customFormat="1" ht="15" customHeight="1">
      <c r="A58" s="78" t="s">
        <v>80</v>
      </c>
      <c r="B58" s="78"/>
      <c r="C58" s="78"/>
      <c r="D58" s="78"/>
    </row>
    <row r="59" spans="1:4" s="39" customFormat="1" ht="15" customHeight="1">
      <c r="A59" s="78" t="s">
        <v>129</v>
      </c>
      <c r="B59" s="78"/>
      <c r="C59" s="78"/>
      <c r="D59" s="78"/>
    </row>
    <row r="60" spans="1:4" s="39" customFormat="1" ht="15" customHeight="1">
      <c r="A60" s="78" t="s">
        <v>72</v>
      </c>
      <c r="B60" s="78"/>
      <c r="C60" s="78"/>
      <c r="D60" s="78"/>
    </row>
    <row r="61" spans="1:4" s="39" customFormat="1" ht="15" customHeight="1">
      <c r="A61" s="78" t="s">
        <v>88</v>
      </c>
      <c r="B61" s="78"/>
      <c r="C61" s="78"/>
      <c r="D61" s="78"/>
    </row>
    <row r="62" spans="1:4" s="39" customFormat="1" ht="15" customHeight="1">
      <c r="A62" s="78" t="s">
        <v>130</v>
      </c>
      <c r="B62" s="78"/>
      <c r="C62" s="78"/>
      <c r="D62" s="78"/>
    </row>
    <row r="63" spans="1:4" s="39" customFormat="1" ht="15">
      <c r="A63" s="78" t="s">
        <v>71</v>
      </c>
      <c r="B63" s="78"/>
      <c r="C63" s="78"/>
      <c r="D63" s="78"/>
    </row>
    <row r="64" spans="1:4" s="39" customFormat="1" ht="15">
      <c r="A64" s="78" t="s">
        <v>89</v>
      </c>
      <c r="B64" s="78"/>
      <c r="C64" s="78"/>
      <c r="D64" s="78"/>
    </row>
    <row r="65" spans="1:4" s="39" customFormat="1" ht="15">
      <c r="A65" s="78" t="s">
        <v>4</v>
      </c>
      <c r="B65" s="78"/>
      <c r="C65" s="78"/>
      <c r="D65" s="78"/>
    </row>
    <row r="66" spans="1:4" s="39" customFormat="1" ht="15">
      <c r="A66" s="78" t="s">
        <v>5</v>
      </c>
      <c r="B66" s="78"/>
      <c r="C66" s="78"/>
      <c r="D66" s="78"/>
    </row>
    <row r="67" spans="1:4" s="39" customFormat="1" ht="15">
      <c r="A67" s="78" t="s">
        <v>6</v>
      </c>
      <c r="B67" s="78"/>
      <c r="C67" s="78"/>
      <c r="D67" s="78"/>
    </row>
    <row r="68" spans="1:4" s="39" customFormat="1" ht="15">
      <c r="A68" s="78" t="s">
        <v>7</v>
      </c>
      <c r="B68" s="78"/>
      <c r="C68" s="78"/>
      <c r="D68" s="78"/>
    </row>
    <row r="69" spans="1:4" s="39" customFormat="1" ht="15">
      <c r="A69" s="78" t="s">
        <v>8</v>
      </c>
      <c r="B69" s="78"/>
      <c r="C69" s="78"/>
      <c r="D69" s="78"/>
    </row>
    <row r="70" spans="1:4" s="39" customFormat="1" ht="16.2">
      <c r="A70" s="61" t="s">
        <v>95</v>
      </c>
      <c r="B70" s="62"/>
      <c r="C70" s="41"/>
      <c r="D70" s="42"/>
    </row>
    <row r="71" spans="1:4" s="39" customFormat="1" ht="15">
      <c r="B71" s="39" t="s">
        <v>131</v>
      </c>
    </row>
    <row r="72" spans="1:4" s="39" customFormat="1" ht="15">
      <c r="A72" s="37"/>
      <c r="B72" s="2"/>
      <c r="C72" s="2"/>
      <c r="D72" s="2"/>
    </row>
    <row r="73" spans="1:4" s="39" customFormat="1" ht="15">
      <c r="A73" s="37"/>
      <c r="B73" s="2"/>
      <c r="C73" s="2"/>
      <c r="D73" s="2"/>
    </row>
  </sheetData>
  <sheetProtection selectLockedCells="1" selectUnlockedCells="1"/>
  <mergeCells count="52">
    <mergeCell ref="A44:D44"/>
    <mergeCell ref="D20:D24"/>
    <mergeCell ref="B25:D25"/>
    <mergeCell ref="A27:A32"/>
    <mergeCell ref="D28:D32"/>
    <mergeCell ref="B27:D27"/>
    <mergeCell ref="B26:D26"/>
    <mergeCell ref="A42:D42"/>
    <mergeCell ref="A43:D43"/>
    <mergeCell ref="A40:D40"/>
    <mergeCell ref="A41:D41"/>
    <mergeCell ref="A33:A39"/>
    <mergeCell ref="A20:A24"/>
    <mergeCell ref="A1:D1"/>
    <mergeCell ref="A4:D4"/>
    <mergeCell ref="A5:D5"/>
    <mergeCell ref="B19:C19"/>
    <mergeCell ref="A6:D6"/>
    <mergeCell ref="A9:D9"/>
    <mergeCell ref="A10:D10"/>
    <mergeCell ref="A12:D12"/>
    <mergeCell ref="A13:D13"/>
    <mergeCell ref="A14:D14"/>
    <mergeCell ref="A15:D15"/>
    <mergeCell ref="A18:D18"/>
    <mergeCell ref="A17:D17"/>
    <mergeCell ref="A11:D11"/>
    <mergeCell ref="A16:D16"/>
    <mergeCell ref="A45:D45"/>
    <mergeCell ref="A57:D57"/>
    <mergeCell ref="A52:D52"/>
    <mergeCell ref="A48:D48"/>
    <mergeCell ref="A47:D47"/>
    <mergeCell ref="A49:D49"/>
    <mergeCell ref="A51:D51"/>
    <mergeCell ref="A56:D56"/>
    <mergeCell ref="A53:D53"/>
    <mergeCell ref="A54:D54"/>
    <mergeCell ref="A55:D55"/>
    <mergeCell ref="A65:D65"/>
    <mergeCell ref="A69:D69"/>
    <mergeCell ref="A66:D66"/>
    <mergeCell ref="A67:D67"/>
    <mergeCell ref="A68:D68"/>
    <mergeCell ref="A64:D64"/>
    <mergeCell ref="A59:D59"/>
    <mergeCell ref="A46:D46"/>
    <mergeCell ref="A61:D61"/>
    <mergeCell ref="A60:D60"/>
    <mergeCell ref="A63:D63"/>
    <mergeCell ref="A62:D62"/>
    <mergeCell ref="A58:D58"/>
  </mergeCells>
  <phoneticPr fontId="3"/>
  <pageMargins left="0.39370078740157483" right="0.23622047244094491" top="0.51181102362204722" bottom="0.28000000000000003" header="0.31496062992125984" footer="0.18"/>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78"/>
  <sheetViews>
    <sheetView view="pageBreakPreview" zoomScaleNormal="100" zoomScaleSheetLayoutView="100" workbookViewId="0">
      <selection activeCell="C16" sqref="C16:AS16"/>
    </sheetView>
  </sheetViews>
  <sheetFormatPr defaultColWidth="9" defaultRowHeight="13.2"/>
  <cols>
    <col min="1" max="46" width="2.44140625" style="1" customWidth="1"/>
    <col min="47" max="47" width="9" style="1"/>
    <col min="48" max="48" width="11.77734375" style="1" bestFit="1" customWidth="1"/>
    <col min="49" max="16384" width="9" style="1"/>
  </cols>
  <sheetData>
    <row r="1" spans="1:48" ht="25.8">
      <c r="A1" s="152" t="s">
        <v>135</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row>
    <row r="2" spans="1:48" ht="16.2">
      <c r="A2" s="153" t="s">
        <v>136</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row>
    <row r="3" spans="1:48">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8">
      <c r="A4" s="4"/>
      <c r="B4" s="155" t="s">
        <v>68</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23"/>
      <c r="AG4" s="161"/>
      <c r="AH4" s="161"/>
      <c r="AI4" s="161"/>
      <c r="AJ4" s="161"/>
      <c r="AK4" s="23" t="s">
        <v>13</v>
      </c>
      <c r="AL4" s="124"/>
      <c r="AM4" s="124"/>
      <c r="AN4" s="23" t="s">
        <v>14</v>
      </c>
      <c r="AO4" s="124"/>
      <c r="AP4" s="124"/>
      <c r="AQ4" s="156" t="s">
        <v>47</v>
      </c>
      <c r="AR4" s="156"/>
      <c r="AS4" s="156"/>
      <c r="AT4" s="4"/>
    </row>
    <row r="5" spans="1:48" ht="18.75" customHeight="1">
      <c r="A5" s="4"/>
      <c r="B5" s="132" t="s">
        <v>21</v>
      </c>
      <c r="C5" s="133"/>
      <c r="D5" s="133"/>
      <c r="E5" s="133"/>
      <c r="F5" s="134"/>
      <c r="G5" s="6"/>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7"/>
      <c r="AT5" s="4"/>
    </row>
    <row r="6" spans="1:48" ht="18.75" customHeight="1">
      <c r="A6" s="4"/>
      <c r="B6" s="163" t="s">
        <v>22</v>
      </c>
      <c r="C6" s="164"/>
      <c r="D6" s="164"/>
      <c r="E6" s="164"/>
      <c r="F6" s="165"/>
      <c r="G6" s="129"/>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25"/>
      <c r="AT6" s="4"/>
    </row>
    <row r="7" spans="1:48" ht="18.75" customHeight="1">
      <c r="A7" s="4"/>
      <c r="B7" s="166"/>
      <c r="C7" s="167"/>
      <c r="D7" s="167"/>
      <c r="E7" s="167"/>
      <c r="F7" s="168"/>
      <c r="G7" s="130"/>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26"/>
      <c r="AT7" s="4"/>
      <c r="AV7" s="34"/>
    </row>
    <row r="8" spans="1:48" ht="18.75" customHeight="1">
      <c r="A8" s="4"/>
      <c r="B8" s="132" t="s">
        <v>48</v>
      </c>
      <c r="C8" s="133"/>
      <c r="D8" s="133"/>
      <c r="E8" s="133"/>
      <c r="F8" s="134"/>
      <c r="G8" s="6"/>
      <c r="H8" s="108"/>
      <c r="I8" s="108"/>
      <c r="J8" s="108"/>
      <c r="K8" s="7"/>
      <c r="L8" s="171" t="s">
        <v>12</v>
      </c>
      <c r="M8" s="131"/>
      <c r="N8" s="131"/>
      <c r="O8" s="172"/>
      <c r="P8" s="6"/>
      <c r="Q8" s="127"/>
      <c r="R8" s="127"/>
      <c r="S8" s="127"/>
      <c r="T8" s="127"/>
      <c r="U8" s="131" t="s">
        <v>13</v>
      </c>
      <c r="V8" s="131"/>
      <c r="W8" s="127"/>
      <c r="X8" s="127"/>
      <c r="Y8" s="131" t="s">
        <v>14</v>
      </c>
      <c r="Z8" s="131"/>
      <c r="AA8" s="127"/>
      <c r="AB8" s="127"/>
      <c r="AC8" s="127"/>
      <c r="AD8" s="131" t="s">
        <v>15</v>
      </c>
      <c r="AE8" s="131"/>
      <c r="AF8" s="8" t="s">
        <v>16</v>
      </c>
      <c r="AG8" s="162" t="str">
        <f>IF(OR($Q$8="",$W$8="",$AA$8=""),"",IF(OR($AG$4="",$AL$4="",$AO$4=""),"記入日未入力",DATEDIF(DATE($Q$8,$W$8,$AA$8),DATE($AG$4,$AL$4,$AO$4),"Y")))</f>
        <v/>
      </c>
      <c r="AH8" s="162"/>
      <c r="AI8" s="162"/>
      <c r="AJ8" s="162"/>
      <c r="AK8" s="181" t="s">
        <v>73</v>
      </c>
      <c r="AL8" s="181"/>
      <c r="AM8" s="181"/>
      <c r="AN8" s="181"/>
      <c r="AO8" s="181"/>
      <c r="AP8" s="181"/>
      <c r="AQ8" s="181"/>
      <c r="AR8" s="181"/>
      <c r="AS8" s="182"/>
      <c r="AT8" s="4"/>
      <c r="AV8" s="33"/>
    </row>
    <row r="9" spans="1:48" ht="18.75" customHeight="1">
      <c r="A9" s="4"/>
      <c r="B9" s="132" t="s">
        <v>23</v>
      </c>
      <c r="C9" s="133"/>
      <c r="D9" s="133"/>
      <c r="E9" s="133"/>
      <c r="F9" s="134"/>
      <c r="G9" s="6"/>
      <c r="H9" s="173"/>
      <c r="I9" s="173"/>
      <c r="J9" s="173"/>
      <c r="K9" s="173"/>
      <c r="L9" s="173"/>
      <c r="M9" s="173"/>
      <c r="N9" s="173"/>
      <c r="O9" s="173"/>
      <c r="P9" s="173"/>
      <c r="Q9" s="173"/>
      <c r="R9" s="173"/>
      <c r="S9" s="173"/>
      <c r="T9" s="173"/>
      <c r="U9" s="173"/>
      <c r="V9" s="173"/>
      <c r="W9" s="173"/>
      <c r="X9" s="173"/>
      <c r="Y9" s="187" t="s">
        <v>67</v>
      </c>
      <c r="Z9" s="187"/>
      <c r="AA9" s="187"/>
      <c r="AB9" s="187"/>
      <c r="AC9" s="187"/>
      <c r="AD9" s="187"/>
      <c r="AE9" s="187"/>
      <c r="AF9" s="187"/>
      <c r="AG9" s="187"/>
      <c r="AH9" s="187"/>
      <c r="AI9" s="187"/>
      <c r="AJ9" s="187"/>
      <c r="AK9" s="187"/>
      <c r="AL9" s="187"/>
      <c r="AM9" s="187"/>
      <c r="AN9" s="187"/>
      <c r="AO9" s="187"/>
      <c r="AP9" s="187"/>
      <c r="AQ9" s="187"/>
      <c r="AR9" s="187"/>
      <c r="AS9" s="188"/>
      <c r="AT9" s="4"/>
      <c r="AV9" s="34"/>
    </row>
    <row r="10" spans="1:48" ht="18.75" customHeight="1">
      <c r="A10" s="4"/>
      <c r="B10" s="163" t="s">
        <v>24</v>
      </c>
      <c r="C10" s="164"/>
      <c r="D10" s="164"/>
      <c r="E10" s="164"/>
      <c r="F10" s="165"/>
      <c r="G10" s="9" t="s">
        <v>25</v>
      </c>
      <c r="H10" s="158"/>
      <c r="I10" s="158"/>
      <c r="J10" s="10"/>
      <c r="K10" s="158"/>
      <c r="L10" s="158"/>
      <c r="M10" s="158"/>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84"/>
      <c r="AT10" s="4"/>
      <c r="AV10" s="33"/>
    </row>
    <row r="11" spans="1:48" ht="18.75" customHeight="1">
      <c r="A11" s="4"/>
      <c r="B11" s="166"/>
      <c r="C11" s="167"/>
      <c r="D11" s="167"/>
      <c r="E11" s="167"/>
      <c r="F11" s="168"/>
      <c r="G11" s="169"/>
      <c r="H11" s="170"/>
      <c r="I11" s="170"/>
      <c r="J11" s="170"/>
      <c r="K11" s="170"/>
      <c r="L11" s="170"/>
      <c r="M11" s="11"/>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85"/>
      <c r="AT11" s="4"/>
    </row>
    <row r="12" spans="1:48" ht="18.75" customHeight="1">
      <c r="A12" s="4"/>
      <c r="B12" s="132" t="s">
        <v>26</v>
      </c>
      <c r="C12" s="133"/>
      <c r="D12" s="133"/>
      <c r="E12" s="133"/>
      <c r="F12" s="134"/>
      <c r="G12" s="12"/>
      <c r="H12" s="157"/>
      <c r="I12" s="157"/>
      <c r="J12" s="157"/>
      <c r="K12" s="157"/>
      <c r="L12" s="157"/>
      <c r="M12" s="157"/>
      <c r="N12" s="157"/>
      <c r="O12" s="157"/>
      <c r="P12" s="157"/>
      <c r="Q12" s="157"/>
      <c r="R12" s="157"/>
      <c r="S12" s="157"/>
      <c r="T12" s="157"/>
      <c r="U12" s="157"/>
      <c r="V12" s="13"/>
      <c r="W12" s="171" t="s">
        <v>11</v>
      </c>
      <c r="X12" s="131"/>
      <c r="Y12" s="131"/>
      <c r="Z12" s="172"/>
      <c r="AA12" s="12"/>
      <c r="AB12" s="157"/>
      <c r="AC12" s="157"/>
      <c r="AD12" s="157"/>
      <c r="AE12" s="157"/>
      <c r="AF12" s="157"/>
      <c r="AG12" s="157"/>
      <c r="AH12" s="157"/>
      <c r="AI12" s="157"/>
      <c r="AJ12" s="157"/>
      <c r="AK12" s="157"/>
      <c r="AL12" s="157"/>
      <c r="AM12" s="157"/>
      <c r="AN12" s="157"/>
      <c r="AO12" s="157"/>
      <c r="AP12" s="157"/>
      <c r="AQ12" s="157"/>
      <c r="AR12" s="157"/>
      <c r="AS12" s="13"/>
      <c r="AT12" s="4"/>
    </row>
    <row r="13" spans="1:48" ht="18.75" customHeight="1">
      <c r="A13" s="4"/>
      <c r="B13" s="132" t="s">
        <v>27</v>
      </c>
      <c r="C13" s="133"/>
      <c r="D13" s="133"/>
      <c r="E13" s="133"/>
      <c r="F13" s="134"/>
      <c r="G13" s="12"/>
      <c r="H13" s="157"/>
      <c r="I13" s="157"/>
      <c r="J13" s="157"/>
      <c r="K13" s="157"/>
      <c r="L13" s="157"/>
      <c r="M13" s="157"/>
      <c r="N13" s="157"/>
      <c r="O13" s="157"/>
      <c r="P13" s="157"/>
      <c r="Q13" s="157"/>
      <c r="R13" s="157"/>
      <c r="S13" s="157"/>
      <c r="T13" s="157"/>
      <c r="U13" s="157"/>
      <c r="V13" s="157"/>
      <c r="W13" s="157"/>
      <c r="X13" s="157"/>
      <c r="Y13" s="157"/>
      <c r="Z13" s="13"/>
      <c r="AA13" s="35"/>
      <c r="AB13" s="186" t="s">
        <v>62</v>
      </c>
      <c r="AC13" s="186"/>
      <c r="AD13" s="186"/>
      <c r="AE13" s="186"/>
      <c r="AF13" s="186"/>
      <c r="AG13" s="186"/>
      <c r="AH13" s="186"/>
      <c r="AI13" s="186"/>
      <c r="AJ13" s="186"/>
      <c r="AK13" s="186"/>
      <c r="AL13" s="186"/>
      <c r="AM13" s="186"/>
      <c r="AN13" s="186"/>
      <c r="AO13" s="186"/>
      <c r="AP13" s="186"/>
      <c r="AQ13" s="186"/>
      <c r="AR13" s="186"/>
      <c r="AS13" s="186"/>
      <c r="AT13" s="4"/>
      <c r="AV13" s="34"/>
    </row>
    <row r="14" spans="1:48">
      <c r="A14" s="4"/>
      <c r="B14" s="4"/>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10"/>
      <c r="AB14" s="110"/>
      <c r="AC14" s="110"/>
      <c r="AD14" s="110"/>
      <c r="AE14" s="110"/>
      <c r="AF14" s="110"/>
      <c r="AG14" s="110"/>
      <c r="AH14" s="110"/>
      <c r="AI14" s="110"/>
      <c r="AJ14" s="110"/>
      <c r="AK14" s="110"/>
      <c r="AL14" s="110"/>
      <c r="AM14" s="110"/>
      <c r="AN14" s="110"/>
      <c r="AO14" s="110"/>
      <c r="AP14" s="110"/>
      <c r="AQ14" s="110"/>
      <c r="AR14" s="110"/>
      <c r="AS14" s="4"/>
      <c r="AT14" s="4"/>
      <c r="AV14" s="34"/>
    </row>
    <row r="15" spans="1:48">
      <c r="A15" s="4"/>
      <c r="B15" s="119" t="s">
        <v>70</v>
      </c>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4"/>
    </row>
    <row r="16" spans="1:48">
      <c r="A16" s="4"/>
      <c r="B16" s="5" t="s">
        <v>28</v>
      </c>
      <c r="C16" s="119" t="s">
        <v>147</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4"/>
    </row>
    <row r="17" spans="1:48">
      <c r="A17" s="4"/>
      <c r="B17" s="5"/>
      <c r="C17" s="183" t="s">
        <v>43</v>
      </c>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3"/>
      <c r="AS17" s="183"/>
      <c r="AT17" s="5"/>
    </row>
    <row r="18" spans="1:48">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35" t="s">
        <v>50</v>
      </c>
      <c r="AN18" s="135"/>
      <c r="AO18" s="135"/>
      <c r="AP18" s="4"/>
      <c r="AQ18" s="4"/>
      <c r="AR18" s="4"/>
      <c r="AS18" s="4"/>
      <c r="AT18" s="4"/>
      <c r="AV18" s="1" t="str">
        <f>IF(E9="","",DATEDIF(E9,$F$7,"Y"))</f>
        <v/>
      </c>
    </row>
    <row r="19" spans="1:48">
      <c r="A19" s="4"/>
      <c r="B19" s="4"/>
      <c r="C19" s="4"/>
      <c r="D19" s="4"/>
      <c r="E19" s="4"/>
      <c r="F19" s="4"/>
      <c r="G19" s="4"/>
      <c r="H19" s="4"/>
      <c r="I19" s="99" t="s">
        <v>132</v>
      </c>
      <c r="J19" s="99"/>
      <c r="K19" s="99"/>
      <c r="L19" s="99"/>
      <c r="M19" s="99"/>
      <c r="N19" s="99"/>
      <c r="O19" s="99"/>
      <c r="P19" s="99"/>
      <c r="Q19" s="99"/>
      <c r="R19" s="99"/>
      <c r="S19" s="99"/>
      <c r="T19" s="99"/>
      <c r="U19" s="99"/>
      <c r="V19" s="99"/>
      <c r="W19" s="99"/>
      <c r="X19" s="99"/>
      <c r="Y19" s="99"/>
      <c r="Z19" s="99"/>
      <c r="AA19" s="99"/>
      <c r="AB19" s="99"/>
      <c r="AC19" s="99"/>
      <c r="AD19" s="116" t="s">
        <v>51</v>
      </c>
      <c r="AE19" s="116"/>
      <c r="AF19" s="116"/>
      <c r="AG19" s="117">
        <v>21000</v>
      </c>
      <c r="AH19" s="117"/>
      <c r="AI19" s="117"/>
      <c r="AJ19" s="117"/>
      <c r="AK19" s="117"/>
      <c r="AL19" s="17"/>
      <c r="AM19" s="107"/>
      <c r="AN19" s="108"/>
      <c r="AO19" s="109"/>
      <c r="AP19" s="104" t="str">
        <f>IF($AM19&lt;&gt;"○","",IF(OR($Q$8="",$W$8="",$AA$8=""),"生年月日未入力",IF(DATE($Q$8,$W$8,$AA$8)&lt;DATE(2007,4,2),$AG19,"　選択不可")))</f>
        <v/>
      </c>
      <c r="AQ19" s="105"/>
      <c r="AR19" s="105"/>
      <c r="AS19" s="106"/>
      <c r="AT19" s="4"/>
      <c r="AV19" s="34"/>
    </row>
    <row r="20" spans="1:48">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116" t="s">
        <v>29</v>
      </c>
      <c r="AD20" s="116"/>
      <c r="AE20" s="116"/>
      <c r="AF20" s="116"/>
      <c r="AG20" s="117">
        <v>13000</v>
      </c>
      <c r="AH20" s="117"/>
      <c r="AI20" s="117"/>
      <c r="AJ20" s="117"/>
      <c r="AK20" s="117"/>
      <c r="AL20" s="17"/>
      <c r="AM20" s="107"/>
      <c r="AN20" s="108"/>
      <c r="AO20" s="109"/>
      <c r="AP20" s="104" t="str">
        <f>IF($AM20&lt;&gt;"○","",IF(OR($Q$8="",$W$8="",$AA$8=""),"生年月日未入力",IF(DATE($Q$8,$W$8,$AA$8)&gt;=DATE(2007,4,2),$AG20,"　選択不可")))</f>
        <v/>
      </c>
      <c r="AQ20" s="105"/>
      <c r="AR20" s="105"/>
      <c r="AS20" s="106"/>
      <c r="AT20" s="4"/>
    </row>
    <row r="21" spans="1:48">
      <c r="A21" s="4"/>
      <c r="B21" s="4"/>
      <c r="C21" s="4"/>
      <c r="D21" s="4"/>
      <c r="E21" s="4"/>
      <c r="F21" s="4"/>
      <c r="G21" s="4"/>
      <c r="H21" s="4"/>
      <c r="I21" s="4"/>
      <c r="J21" s="4"/>
      <c r="K21" s="4"/>
      <c r="L21" s="4"/>
      <c r="M21" s="4"/>
      <c r="N21" s="4"/>
      <c r="O21" s="4"/>
      <c r="P21" s="4"/>
      <c r="Q21" s="4"/>
      <c r="R21" s="4"/>
      <c r="S21" s="4"/>
      <c r="T21" s="4"/>
      <c r="U21" s="116" t="s">
        <v>30</v>
      </c>
      <c r="V21" s="116"/>
      <c r="W21" s="116"/>
      <c r="X21" s="116"/>
      <c r="Y21" s="116"/>
      <c r="Z21" s="116"/>
      <c r="AA21" s="116"/>
      <c r="AB21" s="116"/>
      <c r="AC21" s="116"/>
      <c r="AD21" s="116"/>
      <c r="AE21" s="116"/>
      <c r="AF21" s="116"/>
      <c r="AG21" s="179">
        <v>1000</v>
      </c>
      <c r="AH21" s="179"/>
      <c r="AI21" s="179"/>
      <c r="AJ21" s="179"/>
      <c r="AK21" s="179"/>
      <c r="AL21" s="16"/>
      <c r="AM21" s="107"/>
      <c r="AN21" s="108"/>
      <c r="AO21" s="109"/>
      <c r="AP21" s="136" t="str">
        <f>IF($AM21&lt;&gt;"○","",IF(OR($H$9="",$H$9="　"),"クラブ名未入力",IF(OR($AM19="○",$AM20="○"),IF($AM21="○",$AG21,""),"単独選択不可")))</f>
        <v/>
      </c>
      <c r="AQ21" s="137"/>
      <c r="AR21" s="137"/>
      <c r="AS21" s="138"/>
      <c r="AT21" s="4"/>
    </row>
    <row r="22" spans="1:48">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22"/>
      <c r="AH22" s="22"/>
      <c r="AI22" s="22"/>
      <c r="AJ22" s="22"/>
      <c r="AK22" s="22"/>
      <c r="AL22" s="4"/>
      <c r="AM22" s="110"/>
      <c r="AN22" s="110"/>
      <c r="AO22" s="110"/>
      <c r="AP22" s="4"/>
      <c r="AQ22" s="4"/>
      <c r="AR22" s="4"/>
      <c r="AS22" s="4"/>
      <c r="AT22" s="4"/>
    </row>
    <row r="23" spans="1:48">
      <c r="A23" s="4"/>
      <c r="B23" s="4"/>
      <c r="C23" s="4"/>
      <c r="D23" s="4"/>
      <c r="E23" s="4"/>
      <c r="F23" s="4"/>
      <c r="G23" s="4"/>
      <c r="H23" s="4"/>
      <c r="I23" s="119" t="s">
        <v>133</v>
      </c>
      <c r="J23" s="119"/>
      <c r="K23" s="119"/>
      <c r="L23" s="119"/>
      <c r="M23" s="119"/>
      <c r="N23" s="119"/>
      <c r="O23" s="119"/>
      <c r="P23" s="119"/>
      <c r="Q23" s="119"/>
      <c r="R23" s="119"/>
      <c r="S23" s="119"/>
      <c r="T23" s="119"/>
      <c r="U23" s="119"/>
      <c r="V23" s="119"/>
      <c r="W23" s="119"/>
      <c r="X23" s="119"/>
      <c r="Y23" s="119"/>
      <c r="Z23" s="119"/>
      <c r="AA23" s="119"/>
      <c r="AB23" s="119"/>
      <c r="AC23" s="119"/>
      <c r="AD23" s="116" t="s">
        <v>51</v>
      </c>
      <c r="AE23" s="116"/>
      <c r="AF23" s="116"/>
      <c r="AG23" s="117">
        <v>22300</v>
      </c>
      <c r="AH23" s="117"/>
      <c r="AI23" s="117"/>
      <c r="AJ23" s="117"/>
      <c r="AK23" s="117"/>
      <c r="AL23" s="17"/>
      <c r="AM23" s="107"/>
      <c r="AN23" s="108"/>
      <c r="AO23" s="109"/>
      <c r="AP23" s="104" t="str">
        <f>IF($AM23&lt;&gt;"○","",IF(OR($Q$8="",$W$8="",$AA$8=""),"生年月日未入力",IF(DATE($Q$8,$W$8,$AA$8)&lt;DATE(2007,4,2),$AG23,"　選択不可")))</f>
        <v/>
      </c>
      <c r="AQ23" s="105"/>
      <c r="AR23" s="105"/>
      <c r="AS23" s="106"/>
      <c r="AT23" s="4"/>
    </row>
    <row r="24" spans="1:48">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116" t="s">
        <v>29</v>
      </c>
      <c r="AD24" s="116"/>
      <c r="AE24" s="116"/>
      <c r="AF24" s="116"/>
      <c r="AG24" s="117">
        <v>14000</v>
      </c>
      <c r="AH24" s="117"/>
      <c r="AI24" s="117"/>
      <c r="AJ24" s="117"/>
      <c r="AK24" s="117"/>
      <c r="AL24" s="17"/>
      <c r="AM24" s="107"/>
      <c r="AN24" s="108"/>
      <c r="AO24" s="109"/>
      <c r="AP24" s="104" t="str">
        <f>IF($AM24&lt;&gt;"○","",IF(OR($Q$8="",$W$8="",$AA$8=""),"生年月日未入力",IF(DATE($Q$8,$W$8,$AA$8)&gt;=DATE(2007,4,2),$AG24,"　選択不可")))</f>
        <v/>
      </c>
      <c r="AQ24" s="105"/>
      <c r="AR24" s="105"/>
      <c r="AS24" s="106"/>
      <c r="AT24" s="4"/>
    </row>
    <row r="25" spans="1:48">
      <c r="A25" s="4"/>
      <c r="B25" s="4"/>
      <c r="C25" s="4"/>
      <c r="D25" s="4"/>
      <c r="E25" s="4"/>
      <c r="F25" s="4"/>
      <c r="G25" s="4"/>
      <c r="H25" s="4"/>
      <c r="I25" s="4"/>
      <c r="J25" s="4"/>
      <c r="K25" s="4"/>
      <c r="L25" s="4"/>
      <c r="M25" s="4"/>
      <c r="N25" s="4"/>
      <c r="O25" s="4"/>
      <c r="P25" s="4"/>
      <c r="Q25" s="4"/>
      <c r="R25" s="4"/>
      <c r="S25" s="4"/>
      <c r="T25" s="4"/>
      <c r="U25" s="116" t="s">
        <v>30</v>
      </c>
      <c r="V25" s="116"/>
      <c r="W25" s="116"/>
      <c r="X25" s="116"/>
      <c r="Y25" s="116"/>
      <c r="Z25" s="116"/>
      <c r="AA25" s="116"/>
      <c r="AB25" s="116"/>
      <c r="AC25" s="116"/>
      <c r="AD25" s="116"/>
      <c r="AE25" s="116"/>
      <c r="AF25" s="116"/>
      <c r="AG25" s="179">
        <v>1000</v>
      </c>
      <c r="AH25" s="179"/>
      <c r="AI25" s="179"/>
      <c r="AJ25" s="179"/>
      <c r="AK25" s="179"/>
      <c r="AL25" s="16"/>
      <c r="AM25" s="107"/>
      <c r="AN25" s="108"/>
      <c r="AO25" s="109"/>
      <c r="AP25" s="136" t="str">
        <f>IF($AM25&lt;&gt;"○","",IF(OR($H$9="",$H$9="　"),"クラブ名未入力",IF(OR($AM23="○",$AM24="○"),IF($AM25="○",$AG25,""),"単独選択不可")))</f>
        <v/>
      </c>
      <c r="AQ25" s="137"/>
      <c r="AR25" s="137"/>
      <c r="AS25" s="138"/>
      <c r="AT25" s="4"/>
    </row>
    <row r="26" spans="1:48">
      <c r="A26" s="4"/>
      <c r="B26" s="4"/>
      <c r="C26" s="4"/>
      <c r="D26" s="4"/>
      <c r="E26" s="4"/>
      <c r="F26" s="4"/>
      <c r="G26" s="4"/>
      <c r="H26" s="4"/>
      <c r="I26" s="4"/>
      <c r="J26" s="4"/>
      <c r="K26" s="4"/>
      <c r="L26" s="4"/>
      <c r="M26" s="4"/>
      <c r="N26" s="4"/>
      <c r="O26" s="4"/>
      <c r="P26" s="4"/>
      <c r="Q26" s="4"/>
      <c r="R26" s="4"/>
      <c r="S26" s="4"/>
      <c r="T26" s="4"/>
      <c r="U26" s="4"/>
      <c r="V26" s="14"/>
      <c r="W26" s="14"/>
      <c r="X26" s="14"/>
      <c r="Y26" s="14"/>
      <c r="Z26" s="14"/>
      <c r="AA26" s="14"/>
      <c r="AB26" s="14"/>
      <c r="AC26" s="14"/>
      <c r="AD26" s="14"/>
      <c r="AE26" s="14"/>
      <c r="AF26" s="14"/>
      <c r="AG26" s="15"/>
      <c r="AH26" s="15"/>
      <c r="AI26" s="15"/>
      <c r="AJ26" s="15"/>
      <c r="AK26" s="15"/>
      <c r="AL26" s="16"/>
      <c r="AM26" s="110"/>
      <c r="AN26" s="110"/>
      <c r="AO26" s="110"/>
      <c r="AP26" s="17"/>
      <c r="AQ26" s="17"/>
      <c r="AR26" s="17"/>
      <c r="AS26" s="17"/>
      <c r="AT26" s="4"/>
    </row>
    <row r="27" spans="1:48">
      <c r="A27" s="4"/>
      <c r="B27" s="99" t="s">
        <v>42</v>
      </c>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110"/>
      <c r="AN27" s="110"/>
      <c r="AO27" s="110"/>
      <c r="AP27" s="5"/>
      <c r="AQ27" s="5"/>
      <c r="AR27" s="5"/>
      <c r="AS27" s="5"/>
      <c r="AT27" s="4"/>
    </row>
    <row r="28" spans="1:48">
      <c r="A28" s="4"/>
      <c r="B28" s="4"/>
      <c r="C28" s="4"/>
      <c r="D28" s="4"/>
      <c r="E28" s="4"/>
      <c r="F28" s="4"/>
      <c r="G28" s="5"/>
      <c r="H28" s="5"/>
      <c r="I28" s="5"/>
      <c r="J28" s="116" t="s">
        <v>31</v>
      </c>
      <c r="K28" s="116"/>
      <c r="L28" s="116"/>
      <c r="M28" s="116"/>
      <c r="N28" s="116"/>
      <c r="O28" s="4"/>
      <c r="P28" s="107"/>
      <c r="Q28" s="108"/>
      <c r="R28" s="109"/>
      <c r="S28" s="5"/>
      <c r="T28" s="5"/>
      <c r="U28" s="5"/>
      <c r="V28" s="116" t="s">
        <v>32</v>
      </c>
      <c r="W28" s="116"/>
      <c r="X28" s="116"/>
      <c r="Y28" s="116"/>
      <c r="Z28" s="116"/>
      <c r="AA28" s="4"/>
      <c r="AB28" s="107"/>
      <c r="AC28" s="108"/>
      <c r="AD28" s="109"/>
      <c r="AE28" s="4"/>
      <c r="AF28" s="178" t="str">
        <f>IF(AND($P$28="",$AB$28=""),"",IF(AND($P$28="○",$AB$28="○"),"どちらか一方をお選びください。",""))</f>
        <v/>
      </c>
      <c r="AG28" s="178"/>
      <c r="AH28" s="178"/>
      <c r="AI28" s="178"/>
      <c r="AJ28" s="178"/>
      <c r="AK28" s="178"/>
      <c r="AL28" s="178"/>
      <c r="AM28" s="178"/>
      <c r="AN28" s="178"/>
      <c r="AO28" s="178"/>
      <c r="AP28" s="178"/>
      <c r="AQ28" s="178"/>
      <c r="AR28" s="178"/>
      <c r="AS28" s="178"/>
      <c r="AT28" s="4"/>
    </row>
    <row r="29" spans="1:48">
      <c r="A29" s="4"/>
      <c r="B29" s="4"/>
      <c r="C29" s="4"/>
      <c r="D29" s="4"/>
      <c r="E29" s="4"/>
      <c r="F29" s="4"/>
      <c r="G29" s="5"/>
      <c r="H29" s="5"/>
      <c r="I29" s="5"/>
      <c r="J29" s="14"/>
      <c r="K29" s="14"/>
      <c r="L29" s="14"/>
      <c r="M29" s="14"/>
      <c r="N29" s="14"/>
      <c r="O29" s="4"/>
      <c r="P29" s="4"/>
      <c r="Q29" s="4"/>
      <c r="R29" s="4"/>
      <c r="S29" s="5"/>
      <c r="T29" s="5"/>
      <c r="U29" s="5"/>
      <c r="V29" s="14"/>
      <c r="W29" s="14"/>
      <c r="X29" s="14"/>
      <c r="Y29" s="14"/>
      <c r="Z29" s="14"/>
      <c r="AA29" s="4"/>
      <c r="AB29" s="4"/>
      <c r="AC29" s="4"/>
      <c r="AD29" s="4"/>
      <c r="AE29" s="4"/>
      <c r="AF29" s="4"/>
      <c r="AG29" s="4"/>
      <c r="AH29" s="4"/>
      <c r="AI29" s="4"/>
      <c r="AJ29" s="4"/>
      <c r="AK29" s="4"/>
      <c r="AL29" s="4"/>
      <c r="AM29" s="110"/>
      <c r="AN29" s="110"/>
      <c r="AO29" s="110"/>
      <c r="AP29" s="4"/>
      <c r="AQ29" s="4"/>
      <c r="AR29" s="4"/>
      <c r="AS29" s="4"/>
      <c r="AT29" s="4"/>
    </row>
    <row r="30" spans="1:48">
      <c r="A30" s="4"/>
      <c r="B30" s="99" t="s">
        <v>64</v>
      </c>
      <c r="C30" s="99"/>
      <c r="D30" s="99"/>
      <c r="E30" s="99"/>
      <c r="F30" s="99"/>
      <c r="G30" s="99"/>
      <c r="H30" s="99"/>
      <c r="I30" s="99"/>
      <c r="J30" s="99"/>
      <c r="K30" s="99"/>
      <c r="L30" s="99"/>
      <c r="M30" s="99"/>
      <c r="N30" s="99"/>
      <c r="O30" s="99"/>
      <c r="P30" s="99"/>
      <c r="Q30" s="99"/>
      <c r="R30" s="116" t="s">
        <v>58</v>
      </c>
      <c r="S30" s="116"/>
      <c r="T30" s="115"/>
      <c r="U30" s="107"/>
      <c r="V30" s="108"/>
      <c r="W30" s="109"/>
      <c r="X30" s="115" t="s">
        <v>59</v>
      </c>
      <c r="Y30" s="116"/>
      <c r="Z30" s="115"/>
      <c r="AA30" s="107"/>
      <c r="AB30" s="108"/>
      <c r="AC30" s="109"/>
      <c r="AD30" s="115" t="s">
        <v>60</v>
      </c>
      <c r="AE30" s="116"/>
      <c r="AF30" s="115"/>
      <c r="AG30" s="107"/>
      <c r="AH30" s="108"/>
      <c r="AI30" s="109"/>
      <c r="AJ30" s="115" t="s">
        <v>61</v>
      </c>
      <c r="AK30" s="115"/>
      <c r="AL30" s="118"/>
      <c r="AM30" s="107"/>
      <c r="AN30" s="108"/>
      <c r="AO30" s="109"/>
      <c r="AP30" s="4"/>
      <c r="AQ30" s="4"/>
      <c r="AR30" s="4"/>
      <c r="AS30" s="4"/>
      <c r="AT30" s="4"/>
    </row>
    <row r="31" spans="1:48">
      <c r="A31" s="4"/>
      <c r="B31" s="4"/>
      <c r="C31" s="4"/>
      <c r="D31" s="4"/>
      <c r="E31" s="4"/>
      <c r="F31" s="4"/>
      <c r="G31" s="5"/>
      <c r="H31" s="5"/>
      <c r="I31" s="5"/>
      <c r="J31" s="5"/>
      <c r="K31" s="5"/>
      <c r="L31" s="4"/>
      <c r="M31" s="4"/>
      <c r="N31" s="4"/>
      <c r="O31" s="4"/>
      <c r="P31" s="4"/>
      <c r="Q31" s="4"/>
      <c r="R31" s="4"/>
      <c r="S31" s="4"/>
      <c r="T31" s="4"/>
      <c r="U31" s="4"/>
      <c r="V31" s="4"/>
      <c r="W31" s="4"/>
      <c r="X31" s="178" t="str">
        <f>IF(AND($U$30="",$AA$30="",$AG$30="",$AM$30=""),"",IF(COUNTIF($U$30,"○")+COUNTIF($AA$30,"○")+COUNTIF($AG$30,"○")+COUNTIF($AM$30,"○")&lt;&gt;1,"いずれか１つをお選びください。",""))</f>
        <v/>
      </c>
      <c r="Y31" s="178"/>
      <c r="Z31" s="178"/>
      <c r="AA31" s="178"/>
      <c r="AB31" s="178"/>
      <c r="AC31" s="178"/>
      <c r="AD31" s="178"/>
      <c r="AE31" s="178"/>
      <c r="AF31" s="178"/>
      <c r="AG31" s="178"/>
      <c r="AH31" s="178"/>
      <c r="AI31" s="178"/>
      <c r="AJ31" s="178"/>
      <c r="AK31" s="178"/>
      <c r="AL31" s="4"/>
      <c r="AM31" s="110"/>
      <c r="AN31" s="110"/>
      <c r="AO31" s="110"/>
      <c r="AP31" s="4"/>
      <c r="AQ31" s="4"/>
      <c r="AR31" s="4"/>
      <c r="AS31" s="4"/>
      <c r="AT31" s="4"/>
    </row>
    <row r="32" spans="1:48">
      <c r="A32" s="4"/>
      <c r="B32" s="99" t="s">
        <v>69</v>
      </c>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4"/>
    </row>
    <row r="33" spans="1:46">
      <c r="A33" s="4"/>
      <c r="B33" s="4"/>
      <c r="C33" s="18"/>
      <c r="D33" s="18"/>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21"/>
      <c r="AN33" s="121"/>
      <c r="AO33" s="121"/>
      <c r="AP33" s="4"/>
      <c r="AQ33" s="4"/>
      <c r="AR33" s="4"/>
      <c r="AS33" s="4"/>
      <c r="AT33" s="4"/>
    </row>
    <row r="34" spans="1:46">
      <c r="A34" s="4"/>
      <c r="B34" s="4"/>
      <c r="C34" s="18"/>
      <c r="D34" s="18"/>
      <c r="E34" s="4"/>
      <c r="F34" s="4"/>
      <c r="G34" s="4"/>
      <c r="H34" s="4"/>
      <c r="I34" s="4"/>
      <c r="J34" s="4"/>
      <c r="K34" s="4"/>
      <c r="L34" s="4"/>
      <c r="M34" s="4"/>
      <c r="N34" s="4"/>
      <c r="O34" s="4"/>
      <c r="P34" s="4"/>
      <c r="AI34" s="4"/>
      <c r="AJ34" s="4"/>
      <c r="AK34" s="4"/>
      <c r="AL34" s="4"/>
      <c r="AM34" s="110"/>
      <c r="AN34" s="110"/>
      <c r="AO34" s="110"/>
      <c r="AP34" s="4"/>
      <c r="AQ34" s="4"/>
      <c r="AR34" s="4"/>
      <c r="AS34" s="4"/>
      <c r="AT34" s="4"/>
    </row>
    <row r="35" spans="1:46">
      <c r="A35" s="4"/>
      <c r="B35" s="4"/>
      <c r="C35" s="18"/>
      <c r="D35" s="18"/>
      <c r="E35" s="4" t="s">
        <v>33</v>
      </c>
      <c r="F35" s="99" t="s">
        <v>17</v>
      </c>
      <c r="G35" s="99"/>
      <c r="H35" s="99"/>
      <c r="I35" s="99"/>
      <c r="J35" s="99"/>
      <c r="K35" s="99"/>
      <c r="L35" s="99"/>
      <c r="M35" s="99"/>
      <c r="N35" s="99"/>
      <c r="O35" s="99"/>
      <c r="P35" s="99"/>
      <c r="Q35" s="99"/>
      <c r="R35" s="99"/>
      <c r="S35" s="99"/>
      <c r="T35" s="4"/>
      <c r="U35" s="4"/>
      <c r="V35" s="4"/>
      <c r="W35" s="4"/>
      <c r="X35" s="4"/>
      <c r="Y35" s="4"/>
      <c r="Z35" s="4"/>
      <c r="AA35" s="4"/>
      <c r="AB35" s="4"/>
      <c r="AC35" s="116" t="s">
        <v>51</v>
      </c>
      <c r="AD35" s="116"/>
      <c r="AE35" s="116"/>
      <c r="AF35" s="116"/>
      <c r="AG35" s="117">
        <v>1000</v>
      </c>
      <c r="AH35" s="117"/>
      <c r="AI35" s="117"/>
      <c r="AJ35" s="117"/>
      <c r="AK35" s="117"/>
      <c r="AL35" s="17"/>
      <c r="AM35" s="107"/>
      <c r="AN35" s="108"/>
      <c r="AO35" s="109"/>
      <c r="AP35" s="104" t="str">
        <f>IF($AM35&lt;&gt;"○","",IF(OR(AND($P$28="",$AB$28=""),AND($U$30="",$AA$30="",$AG$30="",$AM$30=""))," 必須未入力",IF(OR($Q$8="",$W$8="",$AA$8=""),"生年月日未入力",IF(DATE($Q$8,$W$8,$AA$8)&gt;=DATE(2007,4,2),"　選択不可",$AG35))))</f>
        <v/>
      </c>
      <c r="AQ35" s="105"/>
      <c r="AR35" s="105"/>
      <c r="AS35" s="106"/>
      <c r="AT35" s="4"/>
    </row>
    <row r="36" spans="1:46">
      <c r="A36" s="4"/>
      <c r="B36" s="4"/>
      <c r="C36" s="18"/>
      <c r="D36" s="18"/>
      <c r="E36" s="19"/>
      <c r="F36" s="19"/>
      <c r="G36" s="19"/>
      <c r="H36" s="19"/>
      <c r="I36" s="19"/>
      <c r="J36" s="19"/>
      <c r="K36" s="19"/>
      <c r="L36" s="19"/>
      <c r="M36" s="19"/>
      <c r="N36" s="19"/>
      <c r="O36" s="19"/>
      <c r="P36" s="19"/>
      <c r="Q36" s="19"/>
      <c r="R36" s="19"/>
      <c r="S36" s="19"/>
      <c r="T36" s="19"/>
      <c r="U36" s="19"/>
      <c r="V36" s="19"/>
      <c r="W36" s="19"/>
      <c r="X36" s="19"/>
      <c r="Y36" s="19"/>
      <c r="Z36" s="19"/>
      <c r="AA36" s="19"/>
      <c r="AB36" s="19"/>
      <c r="AC36" s="113" t="s">
        <v>29</v>
      </c>
      <c r="AD36" s="113"/>
      <c r="AE36" s="113"/>
      <c r="AF36" s="113"/>
      <c r="AG36" s="114">
        <v>500</v>
      </c>
      <c r="AH36" s="180"/>
      <c r="AI36" s="180"/>
      <c r="AJ36" s="180"/>
      <c r="AK36" s="114"/>
      <c r="AL36" s="17"/>
      <c r="AM36" s="107"/>
      <c r="AN36" s="108"/>
      <c r="AO36" s="109"/>
      <c r="AP36" s="104" t="str">
        <f>IF($AM36&lt;&gt;"○","",IF(OR(AND($P$28="",$AB$28=""),AND($U$30="",$AA$30="",$AG$30="",$AM$30=""))," 必須未入力",IF(OR($Q$8="",$W$8="",$AA$8=""),"生年月日未入力",IF(DATE($Q$8,$W$8,$AA$8)&lt;DATE(2007,4,2),"　選択不可",$AG36))))</f>
        <v/>
      </c>
      <c r="AQ36" s="105"/>
      <c r="AR36" s="105"/>
      <c r="AS36" s="106"/>
      <c r="AT36" s="4"/>
    </row>
    <row r="37" spans="1:46">
      <c r="A37" s="4"/>
      <c r="B37" s="4"/>
      <c r="C37" s="18"/>
      <c r="D37" s="18"/>
      <c r="E37" s="25" t="s">
        <v>34</v>
      </c>
      <c r="F37" s="111" t="s">
        <v>137</v>
      </c>
      <c r="G37" s="111"/>
      <c r="H37" s="111"/>
      <c r="I37" s="111"/>
      <c r="J37" s="111"/>
      <c r="K37" s="111"/>
      <c r="L37" s="111"/>
      <c r="M37" s="111"/>
      <c r="N37" s="111"/>
      <c r="O37" s="111"/>
      <c r="P37" s="111"/>
      <c r="Q37" s="111"/>
      <c r="R37" s="111"/>
      <c r="S37" s="111"/>
      <c r="T37" s="111"/>
      <c r="U37" s="111"/>
      <c r="V37" s="111"/>
      <c r="W37" s="122" t="s">
        <v>63</v>
      </c>
      <c r="X37" s="122"/>
      <c r="Y37" s="122"/>
      <c r="Z37" s="122"/>
      <c r="AA37" s="120">
        <v>1500</v>
      </c>
      <c r="AB37" s="120"/>
      <c r="AC37" s="120"/>
      <c r="AD37" s="120"/>
      <c r="AE37" s="120"/>
      <c r="AF37" s="26"/>
      <c r="AG37" s="31" t="s">
        <v>66</v>
      </c>
      <c r="AH37" s="107"/>
      <c r="AI37" s="108"/>
      <c r="AJ37" s="109"/>
      <c r="AK37" s="27"/>
      <c r="AL37" s="31" t="s">
        <v>65</v>
      </c>
      <c r="AM37" s="107"/>
      <c r="AN37" s="108"/>
      <c r="AO37" s="109"/>
      <c r="AP37" s="104" t="str">
        <f>IF(AND($AH37&lt;&gt;"○",$AM37&lt;&gt;"○"),"",IF(OR(AND($P$28="",$AB$28=""),AND($U$30="",$AA$30="",$AG$30="",$AM$30=""))," 必須未入力",IF(AND($AH37="○",$AM37="○"),IF(DATE($Q$8,$W$8,$AA$8)&gt;=DATE(2007,4,2),"　選択不可",$AA37*2),IF(OR(AH37="○",AM37="○"),IF(DATE($Q$8,$W$8,$AA$8)&gt;DATE(2007,4,2),"　選択不可",$AA37)))))</f>
        <v/>
      </c>
      <c r="AQ37" s="105"/>
      <c r="AR37" s="105"/>
      <c r="AS37" s="106"/>
      <c r="AT37" s="4"/>
    </row>
    <row r="38" spans="1:46">
      <c r="A38" s="4"/>
      <c r="B38" s="4"/>
      <c r="C38" s="18"/>
      <c r="D38" s="18"/>
      <c r="E38" s="19"/>
      <c r="F38" s="139"/>
      <c r="G38" s="139"/>
      <c r="H38" s="139"/>
      <c r="I38" s="139"/>
      <c r="J38" s="139"/>
      <c r="K38" s="139"/>
      <c r="L38" s="139"/>
      <c r="M38" s="139"/>
      <c r="N38" s="139"/>
      <c r="O38" s="139"/>
      <c r="P38" s="139"/>
      <c r="Q38" s="139"/>
      <c r="R38" s="139"/>
      <c r="S38" s="139"/>
      <c r="T38" s="19"/>
      <c r="U38" s="19"/>
      <c r="V38" s="19"/>
      <c r="W38" s="113" t="s">
        <v>29</v>
      </c>
      <c r="X38" s="113"/>
      <c r="Y38" s="113"/>
      <c r="Z38" s="113"/>
      <c r="AA38" s="112">
        <v>750</v>
      </c>
      <c r="AB38" s="112"/>
      <c r="AC38" s="112"/>
      <c r="AD38" s="112"/>
      <c r="AE38" s="112"/>
      <c r="AF38" s="28"/>
      <c r="AG38" s="30" t="s">
        <v>66</v>
      </c>
      <c r="AH38" s="107"/>
      <c r="AI38" s="108"/>
      <c r="AJ38" s="109"/>
      <c r="AK38" s="27"/>
      <c r="AL38" s="31" t="s">
        <v>65</v>
      </c>
      <c r="AM38" s="107"/>
      <c r="AN38" s="108"/>
      <c r="AO38" s="109"/>
      <c r="AP38" s="104" t="str">
        <f>IF(AND($AH38&lt;&gt;"○",$AM38&lt;&gt;"○"),"",IF(OR(AND($P$28="",$AB$28=""),AND($U$30="",$AA$30="",$AG$30="",$AM$30=""))," 必須未入力",IF(AND($AH38="○",$AM38="○"),IF(DATE($Q$8,$W$8,$AA$8)&lt;DATE(2007,4,2),"　選択不可",$AA38*2),IF(OR(AH38="○",AM38="○"),IF(DATE($Q$8,$W$8,$AA$8)&lt;DATE(2007,4,2),"　選択不可",$AA38)))))</f>
        <v/>
      </c>
      <c r="AQ38" s="105"/>
      <c r="AR38" s="105"/>
      <c r="AS38" s="106"/>
      <c r="AT38" s="4"/>
    </row>
    <row r="39" spans="1:46">
      <c r="A39" s="4"/>
      <c r="B39" s="4"/>
      <c r="C39" s="18"/>
      <c r="D39" s="18"/>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25"/>
      <c r="AL39" s="4"/>
      <c r="AM39" s="110"/>
      <c r="AN39" s="110"/>
      <c r="AO39" s="110"/>
      <c r="AP39" s="4"/>
      <c r="AQ39" s="4"/>
      <c r="AR39" s="4"/>
      <c r="AS39" s="4"/>
      <c r="AT39" s="4"/>
    </row>
    <row r="40" spans="1:46">
      <c r="A40" s="4"/>
      <c r="B40" s="4"/>
      <c r="C40" s="18"/>
      <c r="D40" s="18"/>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121"/>
      <c r="AN40" s="121"/>
      <c r="AO40" s="121"/>
      <c r="AP40" s="4"/>
      <c r="AQ40" s="4"/>
      <c r="AR40" s="4"/>
      <c r="AS40" s="4"/>
      <c r="AT40" s="4"/>
    </row>
    <row r="41" spans="1:46">
      <c r="A41" s="4"/>
      <c r="B41" s="4"/>
      <c r="C41" s="18"/>
      <c r="D41" s="18"/>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110"/>
      <c r="AN41" s="110"/>
      <c r="AO41" s="110"/>
      <c r="AP41" s="4"/>
      <c r="AQ41" s="4"/>
      <c r="AR41" s="4"/>
      <c r="AS41" s="4"/>
      <c r="AT41" s="4"/>
    </row>
    <row r="42" spans="1:46">
      <c r="A42" s="4"/>
      <c r="B42" s="4"/>
      <c r="C42" s="18"/>
      <c r="D42" s="18"/>
      <c r="E42" s="4" t="s">
        <v>35</v>
      </c>
      <c r="F42" s="111" t="s">
        <v>138</v>
      </c>
      <c r="G42" s="111"/>
      <c r="H42" s="111"/>
      <c r="I42" s="111"/>
      <c r="J42" s="111"/>
      <c r="K42" s="111"/>
      <c r="L42" s="111"/>
      <c r="M42" s="111"/>
      <c r="N42" s="111"/>
      <c r="O42" s="111"/>
      <c r="P42" s="111"/>
      <c r="Q42" s="111"/>
      <c r="R42" s="111"/>
      <c r="S42" s="111"/>
      <c r="T42" s="111"/>
      <c r="U42" s="111"/>
      <c r="V42" s="111"/>
      <c r="W42" s="122" t="s">
        <v>63</v>
      </c>
      <c r="X42" s="122"/>
      <c r="Y42" s="122"/>
      <c r="Z42" s="122"/>
      <c r="AA42" s="120">
        <v>1500</v>
      </c>
      <c r="AB42" s="120"/>
      <c r="AC42" s="120"/>
      <c r="AD42" s="120"/>
      <c r="AE42" s="120"/>
      <c r="AF42" s="26"/>
      <c r="AG42" s="29" t="s">
        <v>66</v>
      </c>
      <c r="AH42" s="107"/>
      <c r="AI42" s="108"/>
      <c r="AJ42" s="109"/>
      <c r="AK42" s="27"/>
      <c r="AL42" s="31" t="s">
        <v>65</v>
      </c>
      <c r="AM42" s="107"/>
      <c r="AN42" s="108"/>
      <c r="AO42" s="109"/>
      <c r="AP42" s="104" t="str">
        <f>IF(AND($AH42&lt;&gt;"○",$AM42&lt;&gt;"○"),"",IF(OR(AND($P$28="",$AB$28=""),AND($U$30="",$AA$30="",$AG$30="",$AM$30=""))," 必須未入力",IF(AND($AH42="○",$AM42="○"),IF(DATE($Q$8,$W$8,$AA$8)&gt;=DATE(2007,4,2),"　選択不可",$AA42*2),IF(OR(AH42="○",AM42="○"),IF(DATE($Q$8,$W$8,$AA$8)&gt;DATE(2007,4,2),"　選択不可",$AA42)))))</f>
        <v/>
      </c>
      <c r="AQ42" s="105"/>
      <c r="AR42" s="105"/>
      <c r="AS42" s="106"/>
      <c r="AT42" s="4"/>
    </row>
    <row r="43" spans="1:46">
      <c r="A43" s="4"/>
      <c r="B43" s="4"/>
      <c r="C43" s="18"/>
      <c r="D43" s="18"/>
      <c r="E43" s="19"/>
      <c r="F43" s="139"/>
      <c r="G43" s="139"/>
      <c r="H43" s="139"/>
      <c r="I43" s="139"/>
      <c r="J43" s="139"/>
      <c r="K43" s="139"/>
      <c r="L43" s="139"/>
      <c r="M43" s="139"/>
      <c r="N43" s="139"/>
      <c r="O43" s="139"/>
      <c r="P43" s="139"/>
      <c r="Q43" s="139"/>
      <c r="R43" s="139"/>
      <c r="S43" s="139"/>
      <c r="T43" s="19"/>
      <c r="U43" s="19"/>
      <c r="V43" s="19"/>
      <c r="W43" s="113" t="s">
        <v>29</v>
      </c>
      <c r="X43" s="113"/>
      <c r="Y43" s="113"/>
      <c r="Z43" s="113"/>
      <c r="AA43" s="112">
        <v>750</v>
      </c>
      <c r="AB43" s="112"/>
      <c r="AC43" s="112"/>
      <c r="AD43" s="112"/>
      <c r="AE43" s="112"/>
      <c r="AF43" s="28"/>
      <c r="AG43" s="30" t="s">
        <v>66</v>
      </c>
      <c r="AH43" s="107"/>
      <c r="AI43" s="108"/>
      <c r="AJ43" s="109"/>
      <c r="AK43" s="27"/>
      <c r="AL43" s="31" t="s">
        <v>65</v>
      </c>
      <c r="AM43" s="107"/>
      <c r="AN43" s="108"/>
      <c r="AO43" s="109"/>
      <c r="AP43" s="104" t="str">
        <f>IF(AND($AH43&lt;&gt;"○",$AM43&lt;&gt;"○"),"",IF(OR(AND($P$28="",$AB$28=""),AND($U$30="",$AA$30="",$AG$30="",$AM$30=""))," 必須未入力",IF(AND($AH43="○",$AM43="○"),IF(DATE($Q$8,$W$8,$AA$8)&lt;DATE(2007,4,2),"　選択不可",$AA43*2),IF(OR(AH43="○",AM43="○"),IF(DATE($Q$8,$W$8,$AA$8)&lt;DATE(2007,4,2),"　選択不可",$AA43)))))</f>
        <v/>
      </c>
      <c r="AQ43" s="105"/>
      <c r="AR43" s="105"/>
      <c r="AS43" s="106"/>
      <c r="AT43" s="4"/>
    </row>
    <row r="44" spans="1:46">
      <c r="A44" s="4"/>
      <c r="B44" s="4"/>
      <c r="C44" s="18"/>
      <c r="D44" s="18"/>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25"/>
      <c r="AL44" s="4"/>
      <c r="AM44" s="110"/>
      <c r="AN44" s="110"/>
      <c r="AO44" s="110"/>
      <c r="AP44" s="4"/>
      <c r="AQ44" s="4"/>
      <c r="AR44" s="4"/>
      <c r="AS44" s="4"/>
      <c r="AT44" s="4"/>
    </row>
    <row r="45" spans="1:46">
      <c r="A45" s="4"/>
      <c r="B45" s="4"/>
      <c r="C45" s="18"/>
      <c r="D45" s="18"/>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121"/>
      <c r="AN45" s="121"/>
      <c r="AO45" s="121"/>
      <c r="AP45" s="4"/>
      <c r="AQ45" s="4"/>
      <c r="AR45" s="4"/>
      <c r="AS45" s="4"/>
      <c r="AT45" s="4"/>
    </row>
    <row r="46" spans="1:46">
      <c r="A46" s="4"/>
      <c r="B46" s="4"/>
      <c r="C46" s="18"/>
      <c r="D46" s="18"/>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110"/>
      <c r="AN46" s="110"/>
      <c r="AO46" s="110"/>
      <c r="AP46" s="4"/>
      <c r="AQ46" s="4"/>
      <c r="AR46" s="4"/>
      <c r="AS46" s="4"/>
      <c r="AT46" s="4"/>
    </row>
    <row r="47" spans="1:46">
      <c r="A47" s="4"/>
      <c r="B47" s="4"/>
      <c r="C47" s="4"/>
      <c r="D47" s="4"/>
      <c r="E47" s="4" t="s">
        <v>36</v>
      </c>
      <c r="F47" s="99" t="s">
        <v>17</v>
      </c>
      <c r="G47" s="99"/>
      <c r="H47" s="99"/>
      <c r="I47" s="99"/>
      <c r="J47" s="99"/>
      <c r="K47" s="99"/>
      <c r="L47" s="99"/>
      <c r="M47" s="99"/>
      <c r="N47" s="99"/>
      <c r="O47" s="99"/>
      <c r="P47" s="99"/>
      <c r="Q47" s="99"/>
      <c r="R47" s="99"/>
      <c r="S47" s="99"/>
      <c r="T47" s="4"/>
      <c r="U47" s="4"/>
      <c r="V47" s="4"/>
      <c r="W47" s="4"/>
      <c r="X47" s="4"/>
      <c r="Y47" s="4"/>
      <c r="Z47" s="4"/>
      <c r="AA47" s="4"/>
      <c r="AB47" s="4"/>
      <c r="AC47" s="116" t="s">
        <v>51</v>
      </c>
      <c r="AD47" s="116"/>
      <c r="AE47" s="116"/>
      <c r="AF47" s="116"/>
      <c r="AG47" s="117">
        <v>500</v>
      </c>
      <c r="AH47" s="117"/>
      <c r="AI47" s="117"/>
      <c r="AJ47" s="117"/>
      <c r="AK47" s="117"/>
      <c r="AL47" s="17"/>
      <c r="AM47" s="107"/>
      <c r="AN47" s="108"/>
      <c r="AO47" s="109"/>
      <c r="AP47" s="104" t="str">
        <f>IF($AM47&lt;&gt;"○","",IF(OR(AND($P$28="",$AB$28=""),AND($U$30="",$AA$30="",$AG$30="",$AM$30=""))," 必須未入力",IF(OR($Q$8="",$W$8="",$AA$8=""),"生年月日未入力",IF(DATE($Q$8,$W$8,$AA$8)&gt;=DATE(2007,4,2),"　選択不可",$AG47))))</f>
        <v/>
      </c>
      <c r="AQ47" s="105"/>
      <c r="AR47" s="105"/>
      <c r="AS47" s="106"/>
      <c r="AT47" s="4"/>
    </row>
    <row r="48" spans="1:46">
      <c r="A48" s="4"/>
      <c r="B48" s="4"/>
      <c r="C48" s="4"/>
      <c r="D48" s="4"/>
      <c r="E48" s="19"/>
      <c r="F48" s="19"/>
      <c r="G48" s="19"/>
      <c r="H48" s="19"/>
      <c r="I48" s="19"/>
      <c r="J48" s="19"/>
      <c r="K48" s="19"/>
      <c r="L48" s="19"/>
      <c r="M48" s="19"/>
      <c r="N48" s="19"/>
      <c r="O48" s="19"/>
      <c r="P48" s="19"/>
      <c r="Q48" s="19"/>
      <c r="R48" s="19"/>
      <c r="S48" s="19"/>
      <c r="T48" s="19"/>
      <c r="U48" s="19"/>
      <c r="V48" s="19"/>
      <c r="W48" s="19"/>
      <c r="X48" s="19"/>
      <c r="Y48" s="19"/>
      <c r="Z48" s="19"/>
      <c r="AA48" s="19"/>
      <c r="AB48" s="19"/>
      <c r="AC48" s="113" t="s">
        <v>29</v>
      </c>
      <c r="AD48" s="113"/>
      <c r="AE48" s="113"/>
      <c r="AF48" s="113"/>
      <c r="AG48" s="114">
        <v>250</v>
      </c>
      <c r="AH48" s="114"/>
      <c r="AI48" s="114"/>
      <c r="AJ48" s="114"/>
      <c r="AK48" s="114"/>
      <c r="AL48" s="17"/>
      <c r="AM48" s="107"/>
      <c r="AN48" s="108"/>
      <c r="AO48" s="109"/>
      <c r="AP48" s="104" t="str">
        <f>IF($AM48&lt;&gt;"○","",IF(OR(AND($P$28="",$AB$28=""),AND($U$30="",$AA$30="",$AG$30="",$AM$30=""))," 必須未入力",IF(OR($Q$8="",$W$8="",$AA$8=""),"生年月日未入力",IF(DATE($Q$8,$W$8,$AA$8)&lt;DATE(2007,4,2),"　選択不可",$AG48))))</f>
        <v/>
      </c>
      <c r="AQ48" s="105"/>
      <c r="AR48" s="105"/>
      <c r="AS48" s="106"/>
      <c r="AT48" s="4"/>
    </row>
    <row r="49" spans="1:52">
      <c r="A49" s="4"/>
      <c r="B49" s="4"/>
      <c r="C49" s="4"/>
      <c r="D49" s="4"/>
      <c r="E49" s="4" t="s">
        <v>37</v>
      </c>
      <c r="F49" s="111" t="s">
        <v>140</v>
      </c>
      <c r="G49" s="111"/>
      <c r="H49" s="111"/>
      <c r="I49" s="111"/>
      <c r="J49" s="111"/>
      <c r="K49" s="111"/>
      <c r="L49" s="111"/>
      <c r="M49" s="111"/>
      <c r="N49" s="111"/>
      <c r="O49" s="111"/>
      <c r="P49" s="111"/>
      <c r="Q49" s="111"/>
      <c r="R49" s="111"/>
      <c r="S49" s="111"/>
      <c r="T49" s="111"/>
      <c r="U49" s="111"/>
      <c r="V49" s="111"/>
      <c r="W49" s="111"/>
      <c r="X49" s="111"/>
      <c r="Y49" s="111"/>
      <c r="Z49" s="111"/>
      <c r="AA49" s="111"/>
      <c r="AB49" s="122" t="s">
        <v>18</v>
      </c>
      <c r="AC49" s="122"/>
      <c r="AD49" s="122"/>
      <c r="AE49" s="122"/>
      <c r="AF49" s="122"/>
      <c r="AG49" s="117">
        <v>1000</v>
      </c>
      <c r="AH49" s="117"/>
      <c r="AI49" s="117"/>
      <c r="AJ49" s="117"/>
      <c r="AK49" s="117"/>
      <c r="AL49" s="17"/>
      <c r="AM49" s="107"/>
      <c r="AN49" s="108"/>
      <c r="AO49" s="109"/>
      <c r="AP49" s="104" t="str">
        <f>IF($AM49&lt;&gt;"○","",IF(OR(AND($P$28="",$AB$28=""),AND($U$30="",$AA$30="",$AG$30="",$AM$30=""),$Q$52="")," 必須未入力",IF(OR($Q$8="",$W$8="",$AA$8=""),"生年月日未入力",$AG49)))</f>
        <v/>
      </c>
      <c r="AQ49" s="105"/>
      <c r="AR49" s="105"/>
      <c r="AS49" s="106"/>
      <c r="AT49" s="4"/>
    </row>
    <row r="50" spans="1:52">
      <c r="A50" s="4"/>
      <c r="B50" s="4"/>
      <c r="C50" s="4"/>
      <c r="D50" s="4"/>
      <c r="E50" s="4"/>
      <c r="F50" s="4"/>
      <c r="G50" s="4"/>
      <c r="H50" s="4"/>
      <c r="I50" s="4"/>
      <c r="J50" s="4"/>
      <c r="K50" s="4"/>
      <c r="L50" s="4"/>
      <c r="M50" s="4"/>
      <c r="N50" s="4"/>
      <c r="O50" s="4"/>
      <c r="P50" s="4"/>
      <c r="Q50" s="4"/>
      <c r="R50" s="4"/>
      <c r="S50" s="4"/>
      <c r="T50" s="4"/>
      <c r="U50" s="4"/>
      <c r="V50" s="4"/>
      <c r="W50" s="4"/>
      <c r="X50" s="115" t="s">
        <v>46</v>
      </c>
      <c r="Y50" s="115"/>
      <c r="Z50" s="115"/>
      <c r="AA50" s="115"/>
      <c r="AB50" s="115"/>
      <c r="AC50" s="115"/>
      <c r="AD50" s="115"/>
      <c r="AE50" s="115"/>
      <c r="AF50" s="115"/>
      <c r="AG50" s="117">
        <v>1000</v>
      </c>
      <c r="AH50" s="117"/>
      <c r="AI50" s="117"/>
      <c r="AJ50" s="117"/>
      <c r="AK50" s="117"/>
      <c r="AL50" s="17"/>
      <c r="AM50" s="107"/>
      <c r="AN50" s="108"/>
      <c r="AO50" s="109"/>
      <c r="AP50" s="104" t="str">
        <f>IF($AM50&lt;&gt;"○","",IF(OR(AND($P$28="",$AB$28=""),AND($U$30="",$AA$30="",$AG$30="",$AM$30=""),$AH$52="")," 必須未入力",IF(OR($Q$8="",$W$8="",$AA$8=""),"生年月日未入力",IF(DATEDIF(DATE($Q$8,$W$8,$AA$8),DATE(2016,1,24),"Y")&gt;=13,"　選択不可",$AG50))))</f>
        <v/>
      </c>
      <c r="AQ50" s="105"/>
      <c r="AR50" s="105"/>
      <c r="AS50" s="106"/>
      <c r="AT50" s="4"/>
      <c r="AV50" s="32"/>
    </row>
    <row r="51" spans="1:52">
      <c r="A51" s="4"/>
      <c r="B51" s="4"/>
      <c r="C51" s="4"/>
      <c r="D51" s="4"/>
      <c r="E51" s="177" t="s">
        <v>98</v>
      </c>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177"/>
      <c r="AF51" s="177"/>
      <c r="AG51" s="177"/>
      <c r="AH51" s="177"/>
      <c r="AI51" s="177"/>
      <c r="AJ51" s="177"/>
      <c r="AK51" s="177"/>
      <c r="AL51" s="177"/>
      <c r="AM51" s="110"/>
      <c r="AN51" s="110"/>
      <c r="AO51" s="110"/>
      <c r="AP51" s="4"/>
      <c r="AQ51" s="4"/>
      <c r="AR51" s="4"/>
      <c r="AS51" s="4"/>
      <c r="AT51" s="4"/>
    </row>
    <row r="52" spans="1:52">
      <c r="A52" s="4"/>
      <c r="B52" s="4"/>
      <c r="C52" s="4"/>
      <c r="D52" s="4"/>
      <c r="E52" s="18"/>
      <c r="F52" s="18"/>
      <c r="G52" s="18"/>
      <c r="H52" s="123" t="s">
        <v>44</v>
      </c>
      <c r="I52" s="123"/>
      <c r="J52" s="123"/>
      <c r="K52" s="123"/>
      <c r="L52" s="123"/>
      <c r="M52" s="123"/>
      <c r="N52" s="123"/>
      <c r="O52" s="123"/>
      <c r="P52" s="123"/>
      <c r="Q52" s="107"/>
      <c r="R52" s="108"/>
      <c r="S52" s="109"/>
      <c r="T52" s="24" t="s">
        <v>19</v>
      </c>
      <c r="U52" s="123" t="s">
        <v>45</v>
      </c>
      <c r="V52" s="123"/>
      <c r="W52" s="123"/>
      <c r="X52" s="123"/>
      <c r="Y52" s="123"/>
      <c r="Z52" s="123"/>
      <c r="AA52" s="123"/>
      <c r="AB52" s="123"/>
      <c r="AC52" s="123"/>
      <c r="AD52" s="123"/>
      <c r="AE52" s="123"/>
      <c r="AF52" s="123"/>
      <c r="AG52" s="123"/>
      <c r="AH52" s="107"/>
      <c r="AI52" s="108"/>
      <c r="AJ52" s="109"/>
      <c r="AK52" s="24" t="s">
        <v>19</v>
      </c>
      <c r="AL52" s="4"/>
      <c r="AM52" s="110"/>
      <c r="AN52" s="110"/>
      <c r="AO52" s="110"/>
      <c r="AP52" s="4"/>
      <c r="AQ52" s="4"/>
      <c r="AR52" s="4"/>
      <c r="AS52" s="4"/>
      <c r="AT52" s="4"/>
    </row>
    <row r="53" spans="1:52">
      <c r="A53" s="4"/>
      <c r="B53" s="4"/>
      <c r="C53" s="4"/>
      <c r="D53" s="4"/>
      <c r="E53" s="18"/>
      <c r="F53" s="176" t="s">
        <v>99</v>
      </c>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76"/>
      <c r="AK53" s="176"/>
      <c r="AL53" s="4"/>
      <c r="AM53" s="20"/>
      <c r="AN53" s="20"/>
      <c r="AO53" s="20"/>
      <c r="AP53" s="4"/>
      <c r="AQ53" s="4"/>
      <c r="AR53" s="4"/>
      <c r="AS53" s="4"/>
      <c r="AT53" s="4"/>
    </row>
    <row r="54" spans="1:52">
      <c r="A54" s="4"/>
      <c r="B54" s="4"/>
      <c r="C54" s="4"/>
      <c r="D54" s="4"/>
      <c r="E54" s="4" t="s">
        <v>56</v>
      </c>
      <c r="F54" s="111" t="s">
        <v>139</v>
      </c>
      <c r="G54" s="111"/>
      <c r="H54" s="111"/>
      <c r="I54" s="111"/>
      <c r="J54" s="111"/>
      <c r="K54" s="111"/>
      <c r="L54" s="111"/>
      <c r="M54" s="111"/>
      <c r="N54" s="111"/>
      <c r="O54" s="111"/>
      <c r="P54" s="111"/>
      <c r="Q54" s="111"/>
      <c r="R54" s="111"/>
      <c r="S54" s="111"/>
      <c r="T54" s="111"/>
      <c r="U54" s="111"/>
      <c r="V54" s="111"/>
      <c r="W54" s="111"/>
      <c r="X54" s="111"/>
      <c r="Y54" s="111"/>
      <c r="Z54" s="111"/>
      <c r="AA54" s="111"/>
      <c r="AB54" s="25"/>
      <c r="AC54" s="122" t="s">
        <v>51</v>
      </c>
      <c r="AD54" s="122"/>
      <c r="AE54" s="122"/>
      <c r="AF54" s="122"/>
      <c r="AG54" s="120">
        <v>1500</v>
      </c>
      <c r="AH54" s="120"/>
      <c r="AI54" s="120"/>
      <c r="AJ54" s="120"/>
      <c r="AK54" s="120"/>
      <c r="AL54" s="17"/>
      <c r="AM54" s="107"/>
      <c r="AN54" s="108"/>
      <c r="AO54" s="109"/>
      <c r="AP54" s="104" t="str">
        <f>IF($AM54&lt;&gt;"○","",IF(OR(AND($P$28="",$AB$28=""),AND($U$30="",$AA$30="",$AG$30="",$AM$30=""))," 必須未入力",IF(OR($Q$8="",$W$8="",$AA$8=""),"生年月日未入力",IF(DATE($Q$8,$W$8,$AA$8)&gt;=DATE(2007,4,2),"　選択不可",$AG54))))</f>
        <v/>
      </c>
      <c r="AQ54" s="105"/>
      <c r="AR54" s="105"/>
      <c r="AS54" s="106"/>
      <c r="AT54" s="4"/>
    </row>
    <row r="55" spans="1:52">
      <c r="A55" s="4"/>
      <c r="B55" s="4"/>
      <c r="C55" s="4"/>
      <c r="D55" s="4"/>
      <c r="E55" s="19"/>
      <c r="F55" s="19"/>
      <c r="G55" s="19"/>
      <c r="H55" s="19"/>
      <c r="I55" s="19"/>
      <c r="J55" s="19"/>
      <c r="K55" s="19"/>
      <c r="L55" s="19"/>
      <c r="M55" s="19"/>
      <c r="N55" s="19"/>
      <c r="O55" s="19"/>
      <c r="P55" s="19"/>
      <c r="Q55" s="19"/>
      <c r="R55" s="19"/>
      <c r="S55" s="19"/>
      <c r="T55" s="19"/>
      <c r="U55" s="19"/>
      <c r="V55" s="19"/>
      <c r="W55" s="19"/>
      <c r="X55" s="19"/>
      <c r="Y55" s="19"/>
      <c r="Z55" s="19"/>
      <c r="AA55" s="19"/>
      <c r="AB55" s="19"/>
      <c r="AC55" s="113" t="s">
        <v>29</v>
      </c>
      <c r="AD55" s="113"/>
      <c r="AE55" s="113"/>
      <c r="AF55" s="113"/>
      <c r="AG55" s="112">
        <v>750</v>
      </c>
      <c r="AH55" s="112"/>
      <c r="AI55" s="112"/>
      <c r="AJ55" s="112"/>
      <c r="AK55" s="112"/>
      <c r="AL55" s="17"/>
      <c r="AM55" s="107"/>
      <c r="AN55" s="108"/>
      <c r="AO55" s="109"/>
      <c r="AP55" s="104" t="str">
        <f>IF($AM55&lt;&gt;"○","",IF(OR(AND($P$28="",$AB$28=""),AND($U$30="",$AA$30="",$AG$30="",$AM$30=""))," 必須未入力",IF(OR($Q$8="",$W$8="",$AA$8=""),"生年月日未入力",IF(DATE($Q$8,$W$8,$AA$8)&lt;DATE(2007,4,2),"　選択不可",$AG55))))</f>
        <v/>
      </c>
      <c r="AQ55" s="105"/>
      <c r="AR55" s="105"/>
      <c r="AS55" s="106"/>
      <c r="AT55" s="4"/>
    </row>
    <row r="56" spans="1:5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row>
    <row r="57" spans="1:5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149" t="s">
        <v>20</v>
      </c>
      <c r="AI57" s="149"/>
      <c r="AJ57" s="149"/>
      <c r="AK57" s="149"/>
      <c r="AL57" s="149"/>
      <c r="AM57" s="149"/>
      <c r="AN57" s="149"/>
      <c r="AO57" s="149"/>
      <c r="AP57" s="150" t="str">
        <f>IF(SUM(AP19:AS21,AP23:AS25,AP35:AS38,AP42:AS43,AP47:AS50,AP54:AS55)=0,"",SUM(AP19:AS20,AP23:AS24,AP35:AS38,AP42:AS43,AP47:AS50,AP54:AS55)-(SUM(AP21:AS21)+SUM(AP25:AS25)))</f>
        <v/>
      </c>
      <c r="AQ57" s="150"/>
      <c r="AR57" s="150"/>
      <c r="AS57" s="150"/>
      <c r="AT57" s="4"/>
    </row>
    <row r="58" spans="1:5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20"/>
      <c r="AI58" s="20"/>
      <c r="AJ58" s="20"/>
      <c r="AK58" s="20"/>
      <c r="AL58" s="20"/>
      <c r="AM58" s="20"/>
      <c r="AN58" s="20"/>
      <c r="AO58" s="20"/>
      <c r="AP58" s="21"/>
      <c r="AQ58" s="21"/>
      <c r="AR58" s="21"/>
      <c r="AS58" s="21"/>
      <c r="AT58" s="4"/>
    </row>
    <row r="59" spans="1:52">
      <c r="A59" s="4"/>
      <c r="B59" s="4"/>
      <c r="C59" s="65"/>
      <c r="D59" s="65"/>
      <c r="E59" s="65"/>
      <c r="F59" s="65"/>
      <c r="G59" s="65"/>
      <c r="H59" s="65"/>
      <c r="I59" s="65"/>
      <c r="J59" s="65"/>
      <c r="K59" s="65"/>
      <c r="L59" s="65"/>
      <c r="M59" s="65"/>
      <c r="N59" s="65"/>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21"/>
      <c r="AT59" s="4"/>
    </row>
    <row r="60" spans="1:52">
      <c r="A60" s="4"/>
      <c r="B60" s="121" t="s">
        <v>38</v>
      </c>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4"/>
      <c r="AS60" s="4"/>
      <c r="AT60" s="20"/>
      <c r="AU60" s="20"/>
      <c r="AV60" s="21"/>
      <c r="AW60" s="21"/>
      <c r="AX60" s="21"/>
      <c r="AY60" s="21"/>
      <c r="AZ60" s="4"/>
    </row>
    <row r="61" spans="1:52">
      <c r="A61" s="4"/>
      <c r="B61" s="4"/>
      <c r="C61" s="4"/>
      <c r="D61" s="4"/>
      <c r="E61" s="121" t="s">
        <v>39</v>
      </c>
      <c r="F61" s="121"/>
      <c r="G61" s="121"/>
      <c r="H61" s="121"/>
      <c r="I61" s="121"/>
      <c r="J61" s="121"/>
      <c r="K61" s="121"/>
      <c r="L61" s="121"/>
      <c r="M61" s="107"/>
      <c r="N61" s="108"/>
      <c r="O61" s="109"/>
      <c r="P61" s="4"/>
      <c r="Q61" s="4"/>
      <c r="R61" s="121" t="s">
        <v>9</v>
      </c>
      <c r="S61" s="121"/>
      <c r="T61" s="121"/>
      <c r="U61" s="107"/>
      <c r="V61" s="108"/>
      <c r="W61" s="109"/>
      <c r="X61" s="121" t="s">
        <v>40</v>
      </c>
      <c r="Y61" s="121"/>
      <c r="Z61" s="4"/>
      <c r="AA61" s="121" t="s">
        <v>10</v>
      </c>
      <c r="AB61" s="121"/>
      <c r="AC61" s="121"/>
      <c r="AD61" s="121"/>
      <c r="AE61" s="121"/>
      <c r="AF61" s="107"/>
      <c r="AG61" s="108"/>
      <c r="AH61" s="109"/>
      <c r="AI61" s="151" t="s">
        <v>40</v>
      </c>
      <c r="AJ61" s="110"/>
      <c r="AK61" s="5"/>
      <c r="AL61" s="4"/>
      <c r="AM61" s="4"/>
      <c r="AN61" s="4"/>
      <c r="AO61" s="4"/>
      <c r="AP61" s="4"/>
      <c r="AQ61" s="4"/>
      <c r="AR61" s="4"/>
      <c r="AS61" s="4"/>
      <c r="AT61" s="4"/>
    </row>
    <row r="62" spans="1:52" ht="14.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63"/>
    </row>
    <row r="63" spans="1:52">
      <c r="A63" s="4"/>
      <c r="B63" s="121" t="s">
        <v>41</v>
      </c>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4"/>
      <c r="AS63" s="4"/>
      <c r="AT63" s="4"/>
    </row>
    <row r="64" spans="1:52" ht="10.5" customHeight="1">
      <c r="A64" s="4"/>
      <c r="B64" s="4"/>
      <c r="C64" s="140"/>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2"/>
      <c r="AS64" s="4"/>
      <c r="AT64" s="45"/>
    </row>
    <row r="65" spans="1:46" ht="10.5" customHeight="1">
      <c r="A65" s="4"/>
      <c r="B65" s="4"/>
      <c r="C65" s="143"/>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5"/>
      <c r="AS65" s="4"/>
      <c r="AT65" s="45"/>
    </row>
    <row r="66" spans="1:46" ht="98.25" customHeight="1">
      <c r="A66" s="4"/>
      <c r="B66" s="4"/>
      <c r="C66" s="146"/>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8"/>
      <c r="AS66" s="4"/>
      <c r="AT66" s="64"/>
    </row>
    <row r="67" spans="1:46" ht="10.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64"/>
    </row>
    <row r="68" spans="1:46" ht="10.5" customHeight="1">
      <c r="A68" s="4"/>
      <c r="B68" s="4"/>
      <c r="C68" s="4"/>
      <c r="D68" s="4"/>
      <c r="E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21"/>
    </row>
    <row r="69" spans="1:46" ht="10.5" customHeight="1">
      <c r="AT69" s="21"/>
    </row>
    <row r="70" spans="1:46">
      <c r="AT70" s="4"/>
    </row>
    <row r="71" spans="1:46">
      <c r="AT71" s="4"/>
    </row>
    <row r="72" spans="1:46">
      <c r="AT72" s="4"/>
    </row>
    <row r="73" spans="1:46">
      <c r="AT73" s="4"/>
    </row>
    <row r="74" spans="1:46">
      <c r="AT74" s="4"/>
    </row>
    <row r="75" spans="1:46">
      <c r="AT75" s="4"/>
    </row>
    <row r="76" spans="1:46">
      <c r="AT76" s="4"/>
    </row>
    <row r="77" spans="1:46">
      <c r="AT77" s="4"/>
    </row>
    <row r="78" spans="1:46">
      <c r="AT78" s="4"/>
    </row>
  </sheetData>
  <sheetProtection selectLockedCells="1" selectUnlockedCells="1"/>
  <mergeCells count="182">
    <mergeCell ref="H9:X9"/>
    <mergeCell ref="H13:Y13"/>
    <mergeCell ref="X31:AK31"/>
    <mergeCell ref="AP36:AS36"/>
    <mergeCell ref="AG36:AK36"/>
    <mergeCell ref="AM36:AO36"/>
    <mergeCell ref="B27:AL27"/>
    <mergeCell ref="AM27:AO27"/>
    <mergeCell ref="AC35:AF35"/>
    <mergeCell ref="AG21:AK21"/>
    <mergeCell ref="AP35:AS35"/>
    <mergeCell ref="AK8:AS8"/>
    <mergeCell ref="C17:AS17"/>
    <mergeCell ref="AD19:AF19"/>
    <mergeCell ref="I19:AC19"/>
    <mergeCell ref="AM33:AO33"/>
    <mergeCell ref="AM21:AO21"/>
    <mergeCell ref="AS10:AS11"/>
    <mergeCell ref="AB13:AS13"/>
    <mergeCell ref="AP19:AS19"/>
    <mergeCell ref="F35:S35"/>
    <mergeCell ref="U30:W30"/>
    <mergeCell ref="AM20:AO20"/>
    <mergeCell ref="AP23:AS23"/>
    <mergeCell ref="AP24:AS24"/>
    <mergeCell ref="AG24:AK24"/>
    <mergeCell ref="Y9:AS9"/>
    <mergeCell ref="B30:Q30"/>
    <mergeCell ref="AM34:AO34"/>
    <mergeCell ref="AC24:AF24"/>
    <mergeCell ref="AM25:AO25"/>
    <mergeCell ref="AM26:AO26"/>
    <mergeCell ref="AG30:AI30"/>
    <mergeCell ref="R30:T30"/>
    <mergeCell ref="X30:Z30"/>
    <mergeCell ref="AA30:AC30"/>
    <mergeCell ref="J28:N28"/>
    <mergeCell ref="P28:R28"/>
    <mergeCell ref="AM30:AO30"/>
    <mergeCell ref="AM24:AO24"/>
    <mergeCell ref="AF28:AS28"/>
    <mergeCell ref="AP25:AS25"/>
    <mergeCell ref="AG25:AK25"/>
    <mergeCell ref="AP50:AS50"/>
    <mergeCell ref="AP49:AS49"/>
    <mergeCell ref="F43:S43"/>
    <mergeCell ref="AG49:AK49"/>
    <mergeCell ref="AM49:AO49"/>
    <mergeCell ref="AM48:AO48"/>
    <mergeCell ref="W43:Z43"/>
    <mergeCell ref="E51:AL51"/>
    <mergeCell ref="W37:Z37"/>
    <mergeCell ref="W38:Z38"/>
    <mergeCell ref="AM44:AO44"/>
    <mergeCell ref="AG47:AK47"/>
    <mergeCell ref="AM47:AO47"/>
    <mergeCell ref="AM43:AO43"/>
    <mergeCell ref="F53:AK53"/>
    <mergeCell ref="AA43:AE43"/>
    <mergeCell ref="AH43:AJ43"/>
    <mergeCell ref="Q52:S52"/>
    <mergeCell ref="AH52:AJ52"/>
    <mergeCell ref="A1:AT1"/>
    <mergeCell ref="A2:AT2"/>
    <mergeCell ref="B4:AE4"/>
    <mergeCell ref="AQ4:AS4"/>
    <mergeCell ref="AO4:AP4"/>
    <mergeCell ref="B13:F13"/>
    <mergeCell ref="H12:U12"/>
    <mergeCell ref="H10:I10"/>
    <mergeCell ref="AB12:AR12"/>
    <mergeCell ref="N10:AR11"/>
    <mergeCell ref="AG4:AJ4"/>
    <mergeCell ref="AG8:AJ8"/>
    <mergeCell ref="Y8:Z8"/>
    <mergeCell ref="B5:F5"/>
    <mergeCell ref="B6:F7"/>
    <mergeCell ref="K10:M10"/>
    <mergeCell ref="G11:L11"/>
    <mergeCell ref="W12:Z12"/>
    <mergeCell ref="H5:AR5"/>
    <mergeCell ref="L8:O8"/>
    <mergeCell ref="H6:AR7"/>
    <mergeCell ref="B12:F12"/>
    <mergeCell ref="B9:F9"/>
    <mergeCell ref="B10:F11"/>
    <mergeCell ref="F38:S38"/>
    <mergeCell ref="AM38:AO38"/>
    <mergeCell ref="AC36:AF36"/>
    <mergeCell ref="F37:V37"/>
    <mergeCell ref="U25:AF25"/>
    <mergeCell ref="AM37:AO37"/>
    <mergeCell ref="C64:AR66"/>
    <mergeCell ref="X50:AF50"/>
    <mergeCell ref="E61:L61"/>
    <mergeCell ref="M61:O61"/>
    <mergeCell ref="R61:T61"/>
    <mergeCell ref="AG50:AK50"/>
    <mergeCell ref="U61:W61"/>
    <mergeCell ref="X61:Y61"/>
    <mergeCell ref="AA61:AE61"/>
    <mergeCell ref="AF61:AH61"/>
    <mergeCell ref="AP55:AS55"/>
    <mergeCell ref="AH57:AO57"/>
    <mergeCell ref="AP57:AS57"/>
    <mergeCell ref="AC54:AF54"/>
    <mergeCell ref="AG54:AK54"/>
    <mergeCell ref="AM54:AO54"/>
    <mergeCell ref="AI61:AJ61"/>
    <mergeCell ref="B60:AQ60"/>
    <mergeCell ref="AL4:AM4"/>
    <mergeCell ref="AM23:AO23"/>
    <mergeCell ref="AS6:AS7"/>
    <mergeCell ref="AA8:AC8"/>
    <mergeCell ref="C14:AR14"/>
    <mergeCell ref="G6:G7"/>
    <mergeCell ref="AD8:AE8"/>
    <mergeCell ref="B8:F8"/>
    <mergeCell ref="U8:V8"/>
    <mergeCell ref="W8:X8"/>
    <mergeCell ref="H8:J8"/>
    <mergeCell ref="Q8:T8"/>
    <mergeCell ref="AG19:AK19"/>
    <mergeCell ref="B15:AS15"/>
    <mergeCell ref="AM18:AO18"/>
    <mergeCell ref="C16:AS16"/>
    <mergeCell ref="AM19:AO19"/>
    <mergeCell ref="AP21:AS21"/>
    <mergeCell ref="AG20:AK20"/>
    <mergeCell ref="AP20:AS20"/>
    <mergeCell ref="AC20:AF20"/>
    <mergeCell ref="U21:AF21"/>
    <mergeCell ref="AD23:AF23"/>
    <mergeCell ref="AG23:AK23"/>
    <mergeCell ref="B63:AQ63"/>
    <mergeCell ref="W42:Z42"/>
    <mergeCell ref="AM45:AO45"/>
    <mergeCell ref="AM46:AO46"/>
    <mergeCell ref="AM40:AO40"/>
    <mergeCell ref="AM41:AO41"/>
    <mergeCell ref="AM42:AO42"/>
    <mergeCell ref="AM39:AO39"/>
    <mergeCell ref="AA42:AE42"/>
    <mergeCell ref="AB49:AF49"/>
    <mergeCell ref="F49:AA49"/>
    <mergeCell ref="H52:P52"/>
    <mergeCell ref="AM51:AO51"/>
    <mergeCell ref="AM52:AO52"/>
    <mergeCell ref="U52:AG52"/>
    <mergeCell ref="AM50:AO50"/>
    <mergeCell ref="AP54:AS54"/>
    <mergeCell ref="AC55:AF55"/>
    <mergeCell ref="AM55:AO55"/>
    <mergeCell ref="AG55:AK55"/>
    <mergeCell ref="AP47:AS47"/>
    <mergeCell ref="AP48:AS48"/>
    <mergeCell ref="AC47:AF47"/>
    <mergeCell ref="AP43:AS43"/>
    <mergeCell ref="AP37:AS37"/>
    <mergeCell ref="AP42:AS42"/>
    <mergeCell ref="AH42:AJ42"/>
    <mergeCell ref="AM22:AO22"/>
    <mergeCell ref="F54:AA54"/>
    <mergeCell ref="AA38:AE38"/>
    <mergeCell ref="AH37:AJ37"/>
    <mergeCell ref="AH38:AJ38"/>
    <mergeCell ref="F42:V42"/>
    <mergeCell ref="AC48:AF48"/>
    <mergeCell ref="AG48:AK48"/>
    <mergeCell ref="F47:S47"/>
    <mergeCell ref="AD30:AF30"/>
    <mergeCell ref="AG35:AK35"/>
    <mergeCell ref="B32:AS32"/>
    <mergeCell ref="AJ30:AL30"/>
    <mergeCell ref="I23:AC23"/>
    <mergeCell ref="AP38:AS38"/>
    <mergeCell ref="AA37:AE37"/>
    <mergeCell ref="AM31:AO31"/>
    <mergeCell ref="AB28:AD28"/>
    <mergeCell ref="AM35:AO35"/>
    <mergeCell ref="AM29:AO29"/>
    <mergeCell ref="V28:Z28"/>
  </mergeCells>
  <phoneticPr fontId="3"/>
  <conditionalFormatting sqref="AA8:AC8">
    <cfRule type="expression" dxfId="21" priority="29" stopIfTrue="1">
      <formula>AND(MOD($Q$8,4)=0,$W$8=2,$AA$8&gt;29)</formula>
    </cfRule>
    <cfRule type="expression" dxfId="20" priority="30" stopIfTrue="1">
      <formula>AND(MOD($Q$8,4)&lt;&gt;0,$W$8=2,$AA$8&gt;28)</formula>
    </cfRule>
    <cfRule type="expression" dxfId="19" priority="31" stopIfTrue="1">
      <formula>AND(OR($W$8=4,$W$8=6,$W$8=9,$W$8=11),$AA$8=31)</formula>
    </cfRule>
  </conditionalFormatting>
  <conditionalFormatting sqref="AO4:AP4">
    <cfRule type="expression" dxfId="18" priority="28" stopIfTrue="1">
      <formula>AND($AL$4=11,$AO$4=31)</formula>
    </cfRule>
  </conditionalFormatting>
  <conditionalFormatting sqref="AG8:AJ8">
    <cfRule type="expression" dxfId="17" priority="27" stopIfTrue="1">
      <formula>$AG$8="記入日未入力"</formula>
    </cfRule>
  </conditionalFormatting>
  <conditionalFormatting sqref="AP19:AS19">
    <cfRule type="expression" dxfId="16" priority="26" stopIfTrue="1">
      <formula>OR($AP19="生年月日未入力",$AP19="　選択不可")</formula>
    </cfRule>
  </conditionalFormatting>
  <conditionalFormatting sqref="AP21:AS21">
    <cfRule type="expression" dxfId="15" priority="24" stopIfTrue="1">
      <formula>OR($AP21="クラブ名未入力",$AP21="単独選択不可")</formula>
    </cfRule>
  </conditionalFormatting>
  <conditionalFormatting sqref="AP20:AS20">
    <cfRule type="expression" dxfId="14" priority="19" stopIfTrue="1">
      <formula>OR($AP20="生年月日未入力",$AP20="　選択不可")</formula>
    </cfRule>
  </conditionalFormatting>
  <conditionalFormatting sqref="AP23:AS23">
    <cfRule type="expression" dxfId="13" priority="18" stopIfTrue="1">
      <formula>OR($AP23="生年月日未入力",$AP23="　選択不可")</formula>
    </cfRule>
  </conditionalFormatting>
  <conditionalFormatting sqref="AP24:AS24">
    <cfRule type="expression" dxfId="12" priority="17" stopIfTrue="1">
      <formula>OR($AP24="生年月日未入力",$AP24="　選択不可")</formula>
    </cfRule>
  </conditionalFormatting>
  <conditionalFormatting sqref="AP25:AS25">
    <cfRule type="expression" dxfId="11" priority="16" stopIfTrue="1">
      <formula>OR($AP25="クラブ名未入力",$AP25="単独選択不可")</formula>
    </cfRule>
  </conditionalFormatting>
  <conditionalFormatting sqref="AP35:AS35">
    <cfRule type="expression" dxfId="10" priority="14" stopIfTrue="1">
      <formula>OR($AP35=" 必須未入力",$AP35="生年月日未入力",$AP35="　選択不可")</formula>
    </cfRule>
  </conditionalFormatting>
  <conditionalFormatting sqref="AP36:AS36">
    <cfRule type="expression" dxfId="9" priority="12" stopIfTrue="1">
      <formula>OR($AP36=" 必須未入力",$AP36="生年月日未入力",$AP36="　選択不可")</formula>
    </cfRule>
  </conditionalFormatting>
  <conditionalFormatting sqref="AP37:AS38">
    <cfRule type="expression" dxfId="8" priority="11" stopIfTrue="1">
      <formula>OR($AP37=" 必須未入力",$AP37="生年月日未入力",$AP37="　選択不可")</formula>
    </cfRule>
  </conditionalFormatting>
  <conditionalFormatting sqref="AP42:AS43">
    <cfRule type="expression" dxfId="7" priority="8" stopIfTrue="1">
      <formula>OR($AP42=" 必須未入力",$AP42="生年月日未入力",$AP42="　選択不可")</formula>
    </cfRule>
  </conditionalFormatting>
  <conditionalFormatting sqref="AP47:AS47">
    <cfRule type="expression" dxfId="6" priority="7" stopIfTrue="1">
      <formula>OR($AP47=" 必須未入力",$AP47="生年月日未入力",$AP47="　選択不可")</formula>
    </cfRule>
  </conditionalFormatting>
  <conditionalFormatting sqref="AP48:AS48">
    <cfRule type="expression" dxfId="5" priority="6" stopIfTrue="1">
      <formula>OR($AP48=" 必須未入力",$AP48="生年月日未入力",$AP48="　選択不可")</formula>
    </cfRule>
  </conditionalFormatting>
  <conditionalFormatting sqref="AP49:AS50">
    <cfRule type="expression" dxfId="4" priority="5" stopIfTrue="1">
      <formula>OR($AP49=" 必須未入力",$AP49="生年月日未入力",$AP49="　選択不可")</formula>
    </cfRule>
  </conditionalFormatting>
  <conditionalFormatting sqref="AP54:AS54">
    <cfRule type="expression" dxfId="3" priority="4" stopIfTrue="1">
      <formula>OR($AP54=" 必須未入力",$AP54="生年月日未入力",$AP54="　選択不可")</formula>
    </cfRule>
  </conditionalFormatting>
  <conditionalFormatting sqref="AP55:AS55">
    <cfRule type="expression" dxfId="2" priority="3" stopIfTrue="1">
      <formula>OR($AP55=" 必須未入力",$AP55="生年月日未入力",$AP55="　選択不可")</formula>
    </cfRule>
  </conditionalFormatting>
  <conditionalFormatting sqref="AF28:AS28">
    <cfRule type="expression" dxfId="1" priority="2" stopIfTrue="1">
      <formula>$AF$28="どちらか一方をお選びください。"</formula>
    </cfRule>
  </conditionalFormatting>
  <conditionalFormatting sqref="X31:AK31">
    <cfRule type="expression" dxfId="0" priority="1" stopIfTrue="1">
      <formula>$X$31="いずれか１つをお選びください。"</formula>
    </cfRule>
  </conditionalFormatting>
  <dataValidations count="10">
    <dataValidation type="list" allowBlank="1" showInputMessage="1" showErrorMessage="1" sqref="H9:X9" xr:uid="{00000000-0002-0000-0100-000000000000}">
      <formula1>"いすゞ藤沢スキー部,バイスバウムスキークラブ,藤沢スキークラブ,シルバースパークRC,湘南スキークラブ,荏原スキー部,ビッグクラウドスキークラブ,湘南スノーボードクラブ,スノードロップスキークラブ,ＩＢＭスキー部"</formula1>
    </dataValidation>
    <dataValidation type="list" allowBlank="1" showInputMessage="1" showErrorMessage="1" sqref="H8:J8" xr:uid="{00000000-0002-0000-0100-000001000000}">
      <formula1>"男,女"</formula1>
    </dataValidation>
    <dataValidation type="whole" allowBlank="1" showInputMessage="1" showErrorMessage="1" error="入力した値が正しくありません。_x000a_訂正して下さい。（～２０１６）" sqref="Q8:T8" xr:uid="{00000000-0002-0000-0100-000002000000}">
      <formula1>1900</formula1>
      <formula2>2016</formula2>
    </dataValidation>
    <dataValidation type="whole" allowBlank="1" showInputMessage="1" showErrorMessage="1" error="入力した値が正しくありません。_x000a_訂正してください。（１～１２）" sqref="W8:X8" xr:uid="{00000000-0002-0000-0100-000003000000}">
      <formula1>1</formula1>
      <formula2>12</formula2>
    </dataValidation>
    <dataValidation type="whole" allowBlank="1" showInputMessage="1" showErrorMessage="1" error="入力した値が正しくありません。_x000a_訂正してください。（１～３１）" sqref="AA8:AC8 AO4:AP4" xr:uid="{00000000-0002-0000-0100-000004000000}">
      <formula1>1</formula1>
      <formula2>31</formula2>
    </dataValidation>
    <dataValidation type="list" allowBlank="1" showInputMessage="1" showErrorMessage="1" error="入力した値が正しくありません。_x000a_訂正して下さい。（～２０１５）" sqref="AG4:AJ4" xr:uid="{00000000-0002-0000-0100-000005000000}">
      <formula1>"２０１９,２０２０"</formula1>
    </dataValidation>
    <dataValidation type="list" allowBlank="1" showInputMessage="1" showErrorMessage="1" sqref="AL4:AM4" xr:uid="{00000000-0002-0000-0100-000006000000}">
      <formula1>"１１,１２,１"</formula1>
    </dataValidation>
    <dataValidation type="list" allowBlank="1" showInputMessage="1" showErrorMessage="1" sqref="AM19:AO21 P28:R28 AB28:AD28 U30:W30 AA30:AC30 AG30:AI30 AM30:AO30 AM35:AO38 AH37:AJ38 AH42:AJ43 AM47:AO50 AM54:AO55 M61:O61 AM23:AO25 AM42:AO43" xr:uid="{00000000-0002-0000-0100-000007000000}">
      <formula1>"○"</formula1>
    </dataValidation>
    <dataValidation type="list" allowBlank="1" showInputMessage="1" showErrorMessage="1" sqref="Q52:S52" xr:uid="{00000000-0002-0000-0100-000008000000}">
      <formula1>"１,２,３,４,５,未定"</formula1>
    </dataValidation>
    <dataValidation type="list" allowBlank="1" showInputMessage="1" showErrorMessage="1" sqref="AH52:AJ52" xr:uid="{00000000-0002-0000-0100-000009000000}">
      <formula1>"１,２,３,４,５,６,未定"</formula1>
    </dataValidation>
  </dataValidations>
  <printOptions horizontalCentered="1"/>
  <pageMargins left="0.78740157480314965" right="0.78740157480314965" top="0.62992125984251968" bottom="0.39370078740157483" header="0.51181102362204722" footer="0.31496062992125984"/>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ご案内</vt:lpstr>
      <vt:lpstr>申込書</vt:lpstr>
      <vt:lpstr>ご案内!Print_Area</vt:lpstr>
      <vt:lpstr>申込書!Print_Area</vt:lpstr>
    </vt:vector>
  </TitlesOfParts>
  <Company>いすゞ自動車株式会社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いすゞ自動車株式会社</dc:creator>
  <cp:lastModifiedBy>百海廷</cp:lastModifiedBy>
  <cp:lastPrinted>2019-12-22T21:44:55Z</cp:lastPrinted>
  <dcterms:created xsi:type="dcterms:W3CDTF">2010-12-07T03:28:14Z</dcterms:created>
  <dcterms:modified xsi:type="dcterms:W3CDTF">2019-12-22T21:47:42Z</dcterms:modified>
</cp:coreProperties>
</file>