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D:\hdd2-2\ＳＫＩ関連\SAF協会関連\2018～2019年 藤沢協会\190201_FWF\"/>
    </mc:Choice>
  </mc:AlternateContent>
  <xr:revisionPtr revIDLastSave="0" documentId="8_{E832F020-27B2-4508-9E00-50D07BB04D51}" xr6:coauthVersionLast="34" xr6:coauthVersionMax="34" xr10:uidLastSave="{00000000-0000-0000-0000-000000000000}"/>
  <bookViews>
    <workbookView xWindow="0" yWindow="0" windowWidth="20490" windowHeight="8985" xr2:uid="{00000000-000D-0000-FFFF-FFFF00000000}"/>
  </bookViews>
  <sheets>
    <sheet name="ご案内" sheetId="1" r:id="rId1"/>
    <sheet name="申込書" sheetId="3" r:id="rId2"/>
  </sheets>
  <definedNames>
    <definedName name="_xlnm.Print_Area" localSheetId="0">ご案内!$A$1:$D$77</definedName>
    <definedName name="_xlnm.Print_Area" localSheetId="1">申込書!$A$1:$AS$76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25" i="3" l="1"/>
  <c r="AP23" i="3"/>
  <c r="AP42" i="3"/>
  <c r="AP35" i="3"/>
  <c r="AP36" i="3"/>
  <c r="AP37" i="3"/>
  <c r="AP38" i="3"/>
  <c r="AP43" i="3"/>
  <c r="AP47" i="3"/>
  <c r="AP48" i="3"/>
  <c r="AP49" i="3"/>
  <c r="AP50" i="3"/>
  <c r="AP54" i="3"/>
  <c r="AP55" i="3"/>
  <c r="AP19" i="3"/>
  <c r="AP20" i="3"/>
  <c r="AP21" i="3"/>
  <c r="AP24" i="3"/>
  <c r="AP57" i="3"/>
  <c r="X31" i="3"/>
  <c r="AF28" i="3"/>
  <c r="AG8" i="3"/>
  <c r="AV18" i="3"/>
</calcChain>
</file>

<file path=xl/sharedStrings.xml><?xml version="1.0" encoding="utf-8"?>
<sst xmlns="http://schemas.openxmlformats.org/spreadsheetml/2006/main" count="212" uniqueCount="181">
  <si>
    <t>　　※その他、単品のレンタル料金等は別途お問い合わせください。（問い合わせ先は後述）</t>
    <rPh sb="7" eb="9">
      <t>タンピン</t>
    </rPh>
    <rPh sb="14" eb="16">
      <t>リョウキン</t>
    </rPh>
    <rPh sb="16" eb="17">
      <t>トウ</t>
    </rPh>
    <rPh sb="18" eb="20">
      <t>ベット</t>
    </rPh>
    <rPh sb="32" eb="33">
      <t>ト</t>
    </rPh>
    <rPh sb="34" eb="35">
      <t>ア</t>
    </rPh>
    <rPh sb="37" eb="38">
      <t>サキ</t>
    </rPh>
    <rPh sb="39" eb="41">
      <t>コウジュツ</t>
    </rPh>
    <phoneticPr fontId="3"/>
  </si>
  <si>
    <t>　　※SAF会員は所属クラブにて取りまとめの上、指定口座にお振込みください。</t>
    <rPh sb="6" eb="8">
      <t>カイイン</t>
    </rPh>
    <rPh sb="9" eb="11">
      <t>ショゾク</t>
    </rPh>
    <rPh sb="16" eb="17">
      <t>ト</t>
    </rPh>
    <rPh sb="22" eb="23">
      <t>ウエ</t>
    </rPh>
    <rPh sb="24" eb="26">
      <t>シテイ</t>
    </rPh>
    <rPh sb="26" eb="28">
      <t>コウザ</t>
    </rPh>
    <rPh sb="30" eb="32">
      <t>フリコ</t>
    </rPh>
    <phoneticPr fontId="3"/>
  </si>
  <si>
    <t xml:space="preserve">   申込書に必要事項をご記入の上、FAX（0466-28-1419）か、関水スポーツ（藤沢駅南口：藤沢市鵠沼石上1-3-1）３Ｆへ直接お持ちください。</t>
    <rPh sb="7" eb="9">
      <t>ヒツヨウ</t>
    </rPh>
    <rPh sb="9" eb="11">
      <t>ジコウ</t>
    </rPh>
    <rPh sb="13" eb="15">
      <t>キニュウ</t>
    </rPh>
    <rPh sb="16" eb="17">
      <t>ウエ</t>
    </rPh>
    <rPh sb="37" eb="39">
      <t>セキミズ</t>
    </rPh>
    <rPh sb="44" eb="46">
      <t>フジサワ</t>
    </rPh>
    <rPh sb="46" eb="47">
      <t>エキ</t>
    </rPh>
    <rPh sb="47" eb="49">
      <t>ミナミグチ</t>
    </rPh>
    <rPh sb="50" eb="53">
      <t>フジサワシ</t>
    </rPh>
    <rPh sb="53" eb="55">
      <t>クゲヌマ</t>
    </rPh>
    <rPh sb="55" eb="57">
      <t>イシガミ</t>
    </rPh>
    <phoneticPr fontId="3"/>
  </si>
  <si>
    <t>■レンタルスキーご希望の方は申込書に身長と靴のサイズをご記載ください。</t>
    <rPh sb="9" eb="11">
      <t>キボウ</t>
    </rPh>
    <rPh sb="12" eb="13">
      <t>カタ</t>
    </rPh>
    <rPh sb="14" eb="17">
      <t>モウシコミショ</t>
    </rPh>
    <rPh sb="18" eb="20">
      <t>シンチョウ</t>
    </rPh>
    <rPh sb="21" eb="22">
      <t>クツ</t>
    </rPh>
    <rPh sb="28" eb="30">
      <t>キサイ</t>
    </rPh>
    <phoneticPr fontId="3"/>
  </si>
  <si>
    <t>　使用いたします。</t>
    <phoneticPr fontId="3"/>
  </si>
  <si>
    <t>■今回の行事は団体傷害保険に加入しますが、十分な補償を受けられない可能性もございますので、ご自身でも傷害保険等に加入いただくことをお勧め</t>
    <rPh sb="50" eb="52">
      <t>ショウガイ</t>
    </rPh>
    <phoneticPr fontId="3"/>
  </si>
  <si>
    <t>　いたします。また、申込者に関する必要事項をご記入いただけない場合は保険加入手続きができませんので予めご了承ください。</t>
    <phoneticPr fontId="3"/>
  </si>
  <si>
    <t>■万一、怪我等の発生時には応急処置は行ないますが、その他一切は当事者の責任とさせていただきます。</t>
    <rPh sb="1" eb="3">
      <t>マンイチ</t>
    </rPh>
    <rPh sb="4" eb="6">
      <t>ケガ</t>
    </rPh>
    <rPh sb="6" eb="7">
      <t>トウ</t>
    </rPh>
    <rPh sb="8" eb="10">
      <t>ハッセイ</t>
    </rPh>
    <rPh sb="10" eb="11">
      <t>ジ</t>
    </rPh>
    <rPh sb="13" eb="15">
      <t>オウキュウ</t>
    </rPh>
    <rPh sb="15" eb="17">
      <t>ショチ</t>
    </rPh>
    <rPh sb="18" eb="19">
      <t>オコ</t>
    </rPh>
    <rPh sb="27" eb="28">
      <t>タ</t>
    </rPh>
    <rPh sb="28" eb="30">
      <t>イッサイ</t>
    </rPh>
    <rPh sb="31" eb="34">
      <t>トウジシャ</t>
    </rPh>
    <rPh sb="35" eb="37">
      <t>セキニン</t>
    </rPh>
    <phoneticPr fontId="3"/>
  </si>
  <si>
    <t>　健康保険証をご持参いただくことをお勧めいたします。</t>
    <phoneticPr fontId="3"/>
  </si>
  <si>
    <t>リフト券の種類：</t>
    <rPh sb="3" eb="4">
      <t>ケン</t>
    </rPh>
    <rPh sb="5" eb="7">
      <t>シュルイ</t>
    </rPh>
    <phoneticPr fontId="3"/>
  </si>
  <si>
    <r>
      <t>身長</t>
    </r>
    <r>
      <rPr>
        <b/>
        <sz val="10"/>
        <rFont val="HG丸ｺﾞｼｯｸM-PRO"/>
        <family val="3"/>
        <charset val="128"/>
      </rPr>
      <t>：</t>
    </r>
    <rPh sb="0" eb="2">
      <t>シンチョウ</t>
    </rPh>
    <phoneticPr fontId="3"/>
  </si>
  <si>
    <r>
      <t>靴のサイズ</t>
    </r>
    <r>
      <rPr>
        <b/>
        <sz val="10"/>
        <rFont val="HG丸ｺﾞｼｯｸM-PRO"/>
        <family val="3"/>
        <charset val="128"/>
      </rPr>
      <t>：</t>
    </r>
    <rPh sb="0" eb="1">
      <t>クツ</t>
    </rPh>
    <phoneticPr fontId="3"/>
  </si>
  <si>
    <t>日から</t>
    <rPh sb="0" eb="1">
      <t>ニチ</t>
    </rPh>
    <phoneticPr fontId="3"/>
  </si>
  <si>
    <t>携帯電話</t>
    <rPh sb="0" eb="2">
      <t>ケイタイ</t>
    </rPh>
    <rPh sb="2" eb="4">
      <t>デンワ</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</si>
  <si>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</si>
  <si>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</si>
  <si>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</si>
  <si>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</si>
  <si>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t>
    <phoneticPr fontId="3"/>
  </si>
  <si>
    <t>また、往復バスプランをご希望の方、およびSAF会員の方は各々のチェック欄にも○印をご記入ください。</t>
    <rPh sb="3" eb="5">
      <t>オウフク</t>
    </rPh>
    <rPh sb="12" eb="14">
      <t>キボウ</t>
    </rPh>
    <rPh sb="15" eb="16">
      <t>カタ</t>
    </rPh>
    <rPh sb="23" eb="25">
      <t>カイイン</t>
    </rPh>
    <rPh sb="26" eb="27">
      <t>カタ</t>
    </rPh>
    <rPh sb="28" eb="30">
      <t>オノオノ</t>
    </rPh>
    <rPh sb="39" eb="40">
      <t>シルシ</t>
    </rPh>
    <phoneticPr fontId="3"/>
  </si>
  <si>
    <t>ポール練習会</t>
  </si>
  <si>
    <t>級別テスト：</t>
    <rPh sb="0" eb="2">
      <t>キュウベツ</t>
    </rPh>
    <phoneticPr fontId="3"/>
  </si>
  <si>
    <t>級</t>
    <rPh sb="0" eb="1">
      <t>キュウ</t>
    </rPh>
    <phoneticPr fontId="3"/>
  </si>
  <si>
    <t>お申し込み金額合計</t>
    <rPh sb="1" eb="2">
      <t>モウ</t>
    </rPh>
    <rPh sb="3" eb="4">
      <t>コ</t>
    </rPh>
    <rPh sb="5" eb="7">
      <t>キンガク</t>
    </rPh>
    <rPh sb="7" eb="9">
      <t>ゴウケイ</t>
    </rPh>
    <phoneticPr fontId="3"/>
  </si>
  <si>
    <t>ふりがな</t>
    <phoneticPr fontId="3"/>
  </si>
  <si>
    <t>氏 名</t>
    <phoneticPr fontId="3"/>
  </si>
  <si>
    <t>クラブ名</t>
    <phoneticPr fontId="3"/>
  </si>
  <si>
    <t>住 所</t>
    <phoneticPr fontId="3"/>
  </si>
  <si>
    <t>〒</t>
    <phoneticPr fontId="3"/>
  </si>
  <si>
    <t>－</t>
    <phoneticPr fontId="3"/>
  </si>
  <si>
    <t>電 話</t>
    <phoneticPr fontId="3"/>
  </si>
  <si>
    <t>E メール</t>
    <phoneticPr fontId="3"/>
  </si>
  <si>
    <t>　</t>
    <phoneticPr fontId="3"/>
  </si>
  <si>
    <t>ジュニア：</t>
    <phoneticPr fontId="3"/>
  </si>
  <si>
    <t>SAF会員割引（本人＆家族）：</t>
    <phoneticPr fontId="3"/>
  </si>
  <si>
    <t>スキー</t>
    <phoneticPr fontId="3"/>
  </si>
  <si>
    <t>スノーボード</t>
    <phoneticPr fontId="3"/>
  </si>
  <si>
    <t>①</t>
    <phoneticPr fontId="3"/>
  </si>
  <si>
    <t>②</t>
    <phoneticPr fontId="3"/>
  </si>
  <si>
    <t>③</t>
    <phoneticPr fontId="3"/>
  </si>
  <si>
    <t>④</t>
    <phoneticPr fontId="3"/>
  </si>
  <si>
    <t>⑤</t>
    <phoneticPr fontId="3"/>
  </si>
  <si>
    <t xml:space="preserve">スキー・スノーボードバッジテスト（前日のレッスン参加が必須） </t>
    <phoneticPr fontId="3"/>
  </si>
  <si>
    <t>★レンタルスキーをご希望の方は以下のチェック欄に○印をご記入いただき、身長および靴のサイズをご記載ください。</t>
    <rPh sb="10" eb="12">
      <t>キボウ</t>
    </rPh>
    <rPh sb="13" eb="14">
      <t>カタ</t>
    </rPh>
    <rPh sb="15" eb="17">
      <t>イカ</t>
    </rPh>
    <rPh sb="22" eb="23">
      <t>ラン</t>
    </rPh>
    <rPh sb="25" eb="26">
      <t>シルシ</t>
    </rPh>
    <rPh sb="28" eb="30">
      <t>キニュウ</t>
    </rPh>
    <rPh sb="35" eb="37">
      <t>シンチョウ</t>
    </rPh>
    <rPh sb="40" eb="41">
      <t>クツ</t>
    </rPh>
    <rPh sb="47" eb="49">
      <t>キサイ</t>
    </rPh>
    <phoneticPr fontId="3"/>
  </si>
  <si>
    <t>レンタルスキーを希望</t>
    <rPh sb="8" eb="10">
      <t>キボウ</t>
    </rPh>
    <phoneticPr fontId="3"/>
  </si>
  <si>
    <t>ｃｍ</t>
    <phoneticPr fontId="3"/>
  </si>
  <si>
    <t>★備考欄　（ジュニア参加の方は同伴される方の氏名をご記入ください。また、家族等同室希望者もご記入ください。）</t>
    <rPh sb="1" eb="3">
      <t>ビコウ</t>
    </rPh>
    <rPh sb="3" eb="4">
      <t>ラン</t>
    </rPh>
    <rPh sb="10" eb="12">
      <t>サンカ</t>
    </rPh>
    <rPh sb="13" eb="14">
      <t>ホウ</t>
    </rPh>
    <rPh sb="15" eb="17">
      <t>ドウハン</t>
    </rPh>
    <rPh sb="20" eb="21">
      <t>ホウ</t>
    </rPh>
    <rPh sb="22" eb="24">
      <t>シメイ</t>
    </rPh>
    <rPh sb="26" eb="28">
      <t>キニュウ</t>
    </rPh>
    <rPh sb="36" eb="39">
      <t>カゾクナド</t>
    </rPh>
    <rPh sb="39" eb="41">
      <t>ドウシツ</t>
    </rPh>
    <rPh sb="41" eb="44">
      <t>キボウシャ</t>
    </rPh>
    <rPh sb="46" eb="48">
      <t>キニュウ</t>
    </rPh>
    <phoneticPr fontId="3"/>
  </si>
  <si>
    <r>
      <t>★スキー、スノーボードどちらの種目でご参加予定か、チェック欄に○印をご記入ください。</t>
    </r>
    <r>
      <rPr>
        <sz val="10"/>
        <color indexed="10"/>
        <rFont val="HG丸ｺﾞｼｯｸM-PRO"/>
        <family val="3"/>
        <charset val="128"/>
      </rPr>
      <t>（必須）</t>
    </r>
    <rPh sb="15" eb="17">
      <t>シュモク</t>
    </rPh>
    <rPh sb="19" eb="21">
      <t>サンカ</t>
    </rPh>
    <rPh sb="21" eb="23">
      <t>ヨテイ</t>
    </rPh>
    <rPh sb="29" eb="30">
      <t>ラン</t>
    </rPh>
    <rPh sb="32" eb="33">
      <t>シルシ</t>
    </rPh>
    <rPh sb="35" eb="37">
      <t>キニュウ</t>
    </rPh>
    <rPh sb="43" eb="45">
      <t>ヒッス</t>
    </rPh>
    <phoneticPr fontId="3"/>
  </si>
  <si>
    <t>※ジュニアとは小学生以下の方でベッドや食事は一人分となります。また、保護者もしくは18 歳以上の同伴者が必要となります。</t>
    <rPh sb="13" eb="14">
      <t>カタ</t>
    </rPh>
    <phoneticPr fontId="3"/>
  </si>
  <si>
    <t>級別テスト（１級～５級）</t>
    <phoneticPr fontId="3"/>
  </si>
  <si>
    <t>スキージュニアテスト（１級～６級）</t>
    <rPh sb="12" eb="13">
      <t>キュウ</t>
    </rPh>
    <phoneticPr fontId="3"/>
  </si>
  <si>
    <t>スキージュニアテスト：</t>
    <phoneticPr fontId="3"/>
  </si>
  <si>
    <t>日 記入</t>
    <rPh sb="0" eb="1">
      <t>ニチ</t>
    </rPh>
    <rPh sb="2" eb="4">
      <t>キニュウ</t>
    </rPh>
    <phoneticPr fontId="3"/>
  </si>
  <si>
    <t>男 ・ 女</t>
  </si>
  <si>
    <t>日程</t>
  </si>
  <si>
    <t>チェック欄</t>
    <rPh sb="4" eb="5">
      <t>ラン</t>
    </rPh>
    <phoneticPr fontId="3"/>
  </si>
  <si>
    <t>大人：</t>
    <rPh sb="0" eb="2">
      <t>オトナ</t>
    </rPh>
    <phoneticPr fontId="3"/>
  </si>
  <si>
    <t>朝食</t>
    <rPh sb="0" eb="2">
      <t>チョウショク</t>
    </rPh>
    <phoneticPr fontId="3"/>
  </si>
  <si>
    <t>朝食</t>
    <phoneticPr fontId="3"/>
  </si>
  <si>
    <t>開会式</t>
    <rPh sb="0" eb="2">
      <t>カイカイ</t>
    </rPh>
    <rPh sb="2" eb="3">
      <t>シキ</t>
    </rPh>
    <phoneticPr fontId="3"/>
  </si>
  <si>
    <t>　　　　　　　　　※宿の食堂での夕食は準備できませんので、夕食後にチェックインして下さい。部屋への持ち込みは可能です。</t>
    <rPh sb="10" eb="11">
      <t>ヤド</t>
    </rPh>
    <rPh sb="12" eb="14">
      <t>ショクドウ</t>
    </rPh>
    <rPh sb="16" eb="18">
      <t>ユウショク</t>
    </rPh>
    <rPh sb="19" eb="21">
      <t>ジュンビ</t>
    </rPh>
    <rPh sb="29" eb="32">
      <t>ユウショクゴ</t>
    </rPh>
    <rPh sb="41" eb="42">
      <t>クダ</t>
    </rPh>
    <rPh sb="45" eb="47">
      <t>ヘヤ</t>
    </rPh>
    <rPh sb="49" eb="50">
      <t>モ</t>
    </rPh>
    <rPh sb="51" eb="52">
      <t>コ</t>
    </rPh>
    <rPh sb="54" eb="56">
      <t>カノウ</t>
    </rPh>
    <phoneticPr fontId="3"/>
  </si>
  <si>
    <t>⑥</t>
    <phoneticPr fontId="3"/>
  </si>
  <si>
    <t>　　※領収書は発行しておりません。銀行でのお振込み時のご利用明細を領収書の代わりとさせていただきます。</t>
    <rPh sb="3" eb="6">
      <t>リョウシュウショ</t>
    </rPh>
    <rPh sb="7" eb="9">
      <t>ハッコウ</t>
    </rPh>
    <rPh sb="17" eb="19">
      <t>ギンコウ</t>
    </rPh>
    <rPh sb="22" eb="24">
      <t>フリコ</t>
    </rPh>
    <rPh sb="25" eb="26">
      <t>ジ</t>
    </rPh>
    <rPh sb="28" eb="30">
      <t>リヨウ</t>
    </rPh>
    <rPh sb="30" eb="32">
      <t>メイサイ</t>
    </rPh>
    <rPh sb="33" eb="36">
      <t>リョウシュウショ</t>
    </rPh>
    <rPh sb="37" eb="38">
      <t>カ</t>
    </rPh>
    <phoneticPr fontId="3"/>
  </si>
  <si>
    <t>上級者</t>
    <rPh sb="0" eb="3">
      <t>ジョウキュウシャ</t>
    </rPh>
    <phoneticPr fontId="3"/>
  </si>
  <si>
    <t>中級者</t>
    <rPh sb="0" eb="3">
      <t>チュウキュウシャ</t>
    </rPh>
    <phoneticPr fontId="3"/>
  </si>
  <si>
    <t>初級者</t>
    <rPh sb="0" eb="3">
      <t>ショキュウシャ</t>
    </rPh>
    <phoneticPr fontId="3"/>
  </si>
  <si>
    <t>初心者</t>
    <rPh sb="0" eb="3">
      <t>ショシンシャ</t>
    </rPh>
    <phoneticPr fontId="3"/>
  </si>
  <si>
    <t>FAX送信先：0466-28-1419（関水スポーツ）</t>
    <rPh sb="3" eb="5">
      <t>ソウシン</t>
    </rPh>
    <rPh sb="5" eb="6">
      <t>サキ</t>
    </rPh>
    <rPh sb="20" eb="22">
      <t>セキミズ</t>
    </rPh>
    <phoneticPr fontId="3"/>
  </si>
  <si>
    <t>大人：</t>
    <phoneticPr fontId="3"/>
  </si>
  <si>
    <r>
      <t>★レベルについても教えてください。</t>
    </r>
    <r>
      <rPr>
        <sz val="10"/>
        <color indexed="10"/>
        <rFont val="HG丸ｺﾞｼｯｸM-PRO"/>
        <family val="3"/>
        <charset val="128"/>
      </rPr>
      <t>（必須）</t>
    </r>
    <rPh sb="9" eb="10">
      <t>オシ</t>
    </rPh>
    <phoneticPr fontId="3"/>
  </si>
  <si>
    <r>
      <t>スキー・スノーボード教室 (</t>
    </r>
    <r>
      <rPr>
        <sz val="10"/>
        <color indexed="30"/>
        <rFont val="HG丸ｺﾞｼｯｸM-PRO"/>
        <family val="3"/>
        <charset val="128"/>
      </rPr>
      <t>午前・午後 各１講座</t>
    </r>
    <r>
      <rPr>
        <sz val="10"/>
        <rFont val="HG丸ｺﾞｼｯｸM-PRO"/>
        <family val="3"/>
        <charset val="128"/>
      </rPr>
      <t>)</t>
    </r>
    <rPh sb="10" eb="12">
      <t>キョウシツ</t>
    </rPh>
    <phoneticPr fontId="3"/>
  </si>
  <si>
    <t>午後</t>
    <rPh sb="0" eb="2">
      <t>ゴゴ</t>
    </rPh>
    <phoneticPr fontId="3"/>
  </si>
  <si>
    <t>午前</t>
    <rPh sb="0" eb="2">
      <t>ゴゼン</t>
    </rPh>
    <phoneticPr fontId="3"/>
  </si>
  <si>
    <r>
      <t>スキー・スノーボード教室 (</t>
    </r>
    <r>
      <rPr>
        <sz val="10"/>
        <color indexed="30"/>
        <rFont val="HG丸ｺﾞｼｯｸM-PRO"/>
        <family val="3"/>
        <charset val="128"/>
      </rPr>
      <t>午前のみ１講座</t>
    </r>
    <r>
      <rPr>
        <sz val="10"/>
        <rFont val="HG丸ｺﾞｼｯｸM-PRO"/>
        <family val="3"/>
        <charset val="128"/>
      </rPr>
      <t>)</t>
    </r>
    <rPh sb="10" eb="12">
      <t>キョウシツ</t>
    </rPh>
    <phoneticPr fontId="3"/>
  </si>
  <si>
    <t>(藤沢スキー協会所属クラブ員のご家族の方もご記入ください)</t>
    <rPh sb="1" eb="3">
      <t>フジサワ</t>
    </rPh>
    <rPh sb="6" eb="8">
      <t>キョウカイ</t>
    </rPh>
    <rPh sb="8" eb="10">
      <t>ショゾク</t>
    </rPh>
    <rPh sb="13" eb="14">
      <t>イン</t>
    </rPh>
    <rPh sb="16" eb="18">
      <t>カゾク</t>
    </rPh>
    <rPh sb="19" eb="20">
      <t>カタ</t>
    </rPh>
    <rPh sb="22" eb="24">
      <t>キニュウ</t>
    </rPh>
    <phoneticPr fontId="3"/>
  </si>
  <si>
    <t>※1人1枚の記入：傷害保険加入や事務連絡に必要ですので漏れなくご記入ください。</t>
    <rPh sb="2" eb="3">
      <t>ニン</t>
    </rPh>
    <rPh sb="4" eb="5">
      <t>マイ</t>
    </rPh>
    <rPh sb="6" eb="8">
      <t>キニュウ</t>
    </rPh>
    <phoneticPr fontId="3"/>
  </si>
  <si>
    <r>
      <t>★以下のオプションをご希望の方は、チェック欄に○印</t>
    </r>
    <r>
      <rPr>
        <sz val="10"/>
        <rFont val="HG丸ｺﾞｼｯｸM-PRO"/>
        <family val="3"/>
        <charset val="128"/>
      </rPr>
      <t>をご記入ください。</t>
    </r>
    <rPh sb="1" eb="3">
      <t>イカ</t>
    </rPh>
    <rPh sb="11" eb="13">
      <t>キボウ</t>
    </rPh>
    <rPh sb="14" eb="15">
      <t>カタ</t>
    </rPh>
    <rPh sb="24" eb="25">
      <t>シルシ</t>
    </rPh>
    <phoneticPr fontId="3"/>
  </si>
  <si>
    <t>★以下の２つのコースのうち、ご希望のコースのチェック欄に○印をご記入ください。</t>
    <rPh sb="1" eb="3">
      <t>イカ</t>
    </rPh>
    <rPh sb="15" eb="17">
      <t>キボウ</t>
    </rPh>
    <rPh sb="26" eb="27">
      <t>ラン</t>
    </rPh>
    <rPh sb="29" eb="30">
      <t>シルシ</t>
    </rPh>
    <rPh sb="32" eb="34">
      <t>キニュウ</t>
    </rPh>
    <phoneticPr fontId="3"/>
  </si>
  <si>
    <t>２月</t>
    <rPh sb="1" eb="2">
      <t>ガツ</t>
    </rPh>
    <phoneticPr fontId="3"/>
  </si>
  <si>
    <t>■宅配便の送り先は『〒386-2204 長野県上田市菅平高原1223−2692  大原菅平ビガークラブ 　TEL：0268-74-3377 』です。</t>
    <phoneticPr fontId="3"/>
  </si>
  <si>
    <t>　ください。実際の購入は現地（宿泊先ロビーに設置予定のSAFデスク）にて現金引換えとなり、キャンセルはできませんので予めご了承ください。</t>
    <rPh sb="15" eb="17">
      <t>シュクハク</t>
    </rPh>
    <rPh sb="17" eb="18">
      <t>サキ</t>
    </rPh>
    <rPh sb="22" eb="24">
      <t>セッチ</t>
    </rPh>
    <rPh sb="24" eb="26">
      <t>ヨテイ</t>
    </rPh>
    <rPh sb="36" eb="38">
      <t>ゲンキン</t>
    </rPh>
    <rPh sb="38" eb="40">
      <t>ヒキカ</t>
    </rPh>
    <rPh sb="61" eb="63">
      <t>リョウショウ</t>
    </rPh>
    <phoneticPr fontId="3"/>
  </si>
  <si>
    <t>　　※大原菅平ビガークラブでは本行事のキャンセルを直接受付けることはできませんのでご注意ください。</t>
    <rPh sb="16" eb="18">
      <t>ギョウジ</t>
    </rPh>
    <rPh sb="25" eb="27">
      <t>チョクセツ</t>
    </rPh>
    <rPh sb="27" eb="29">
      <t>ウケツ</t>
    </rPh>
    <phoneticPr fontId="3"/>
  </si>
  <si>
    <t>　★今年度はマイカープラン(現地集合、現地解散)のみとなります。</t>
    <rPh sb="2" eb="5">
      <t>コンネンド</t>
    </rPh>
    <rPh sb="14" eb="16">
      <t>ゲンチ</t>
    </rPh>
    <rPh sb="16" eb="18">
      <t>シュウゴウ</t>
    </rPh>
    <rPh sb="19" eb="21">
      <t>ゲンチ</t>
    </rPh>
    <rPh sb="21" eb="23">
      <t>カイサン</t>
    </rPh>
    <phoneticPr fontId="3"/>
  </si>
  <si>
    <t>歳 : 記入日現在）</t>
    <rPh sb="0" eb="1">
      <t>サイ</t>
    </rPh>
    <rPh sb="4" eb="6">
      <t>キニュウ</t>
    </rPh>
    <rPh sb="6" eb="7">
      <t>ビ</t>
    </rPh>
    <rPh sb="7" eb="9">
      <t>ゲンザイ</t>
    </rPh>
    <phoneticPr fontId="3"/>
  </si>
  <si>
    <t>■お部屋割りはご家族やクラブ毎になるよう配慮いたしますが、場合によって男女別相部屋になってしまうこともありますこと、予めご了承ください。</t>
    <rPh sb="2" eb="5">
      <t>ヘヤワ</t>
    </rPh>
    <rPh sb="8" eb="10">
      <t>カゾク</t>
    </rPh>
    <rPh sb="14" eb="15">
      <t>ゴト</t>
    </rPh>
    <rPh sb="20" eb="22">
      <t>ハイリョ</t>
    </rPh>
    <rPh sb="29" eb="31">
      <t>バアイ</t>
    </rPh>
    <rPh sb="35" eb="37">
      <t>ダンジョ</t>
    </rPh>
    <rPh sb="37" eb="38">
      <t>ベツ</t>
    </rPh>
    <rPh sb="38" eb="41">
      <t>アイベヤ</t>
    </rPh>
    <rPh sb="61" eb="63">
      <t>リョウショウ</t>
    </rPh>
    <phoneticPr fontId="3"/>
  </si>
  <si>
    <t>　藤沢スキー協会では今シーズンもファミリーや御一人様での初めてのスキー、久しぶりのスキーを楽しんでいただくためのお手伝いを</t>
    <rPh sb="10" eb="11">
      <t>コン</t>
    </rPh>
    <rPh sb="45" eb="46">
      <t>タノ</t>
    </rPh>
    <phoneticPr fontId="3"/>
  </si>
  <si>
    <t>　　※ 練習バーンの都合で開始時刻、終了時刻が変更となる場合があります。　</t>
    <rPh sb="4" eb="6">
      <t>レンシュウ</t>
    </rPh>
    <rPh sb="13" eb="15">
      <t>カイシ</t>
    </rPh>
    <rPh sb="15" eb="17">
      <t>ジコク</t>
    </rPh>
    <rPh sb="18" eb="20">
      <t>シュウリョウ</t>
    </rPh>
    <rPh sb="20" eb="22">
      <t>ジコク</t>
    </rPh>
    <phoneticPr fontId="3"/>
  </si>
  <si>
    <t>　　※ ①、②以外の方はフリータイム、スキー・スノーボードをお楽しみください。</t>
    <rPh sb="7" eb="9">
      <t>イガイ</t>
    </rPh>
    <rPh sb="10" eb="11">
      <t>カタ</t>
    </rPh>
    <phoneticPr fontId="3"/>
  </si>
  <si>
    <t>　　※ ③以外の方はフリータイム、スキー・スノーボードをお楽しみください。</t>
    <phoneticPr fontId="3"/>
  </si>
  <si>
    <t>　和気あいあいとした雰囲気の行事ですので、お気軽にご参加ください。</t>
    <rPh sb="14" eb="16">
      <t>ギョウジ</t>
    </rPh>
    <phoneticPr fontId="3"/>
  </si>
  <si>
    <t>■申し込みに関するご相談およびキャンセル等のお問合せ先</t>
    <rPh sb="20" eb="21">
      <t>トウ</t>
    </rPh>
    <rPh sb="23" eb="25">
      <t>トイアワ</t>
    </rPh>
    <rPh sb="26" eb="27">
      <t>サキ</t>
    </rPh>
    <phoneticPr fontId="3"/>
  </si>
  <si>
    <t>■参加費はお申し込み後１週間以内に以下の銀行口座にお振込みください。</t>
    <rPh sb="17" eb="19">
      <t>イカ</t>
    </rPh>
    <rPh sb="20" eb="22">
      <t>ギンコウ</t>
    </rPh>
    <rPh sb="22" eb="24">
      <t>コウザ</t>
    </rPh>
    <phoneticPr fontId="3"/>
  </si>
  <si>
    <t>【会 　　 場】  菅平高原スノーリゾート　 パインビークスキー場 http://www.pinebeak.co.jp/</t>
    <rPh sb="10" eb="12">
      <t>スガダイラ</t>
    </rPh>
    <rPh sb="12" eb="14">
      <t>コウゲン</t>
    </rPh>
    <rPh sb="32" eb="33">
      <t>ジョウ</t>
    </rPh>
    <phoneticPr fontId="3"/>
  </si>
  <si>
    <t>【宿 　　 泊】  大原菅平ビガークラブ  http://www.o-hara.ac.jp/kensyu/sugadaira/</t>
    <phoneticPr fontId="3"/>
  </si>
  <si>
    <t>【日程/参加費用】 以下の２つのコースを設定</t>
    <rPh sb="1" eb="3">
      <t>ニッテイ</t>
    </rPh>
    <rPh sb="4" eb="6">
      <t>サンカ</t>
    </rPh>
    <rPh sb="6" eb="8">
      <t>ヒヨウ</t>
    </rPh>
    <rPh sb="10" eb="12">
      <t>イカ</t>
    </rPh>
    <rPh sb="20" eb="22">
      <t>セッテイ</t>
    </rPh>
    <phoneticPr fontId="3"/>
  </si>
  <si>
    <t>　★初心者から上級者・指導員検定受検者まで、SAJ 公認指導員が参加者のレベルに合わせてスキー・スノーボードレッスンをいたします。</t>
    <rPh sb="28" eb="31">
      <t>シドウイン</t>
    </rPh>
    <phoneticPr fontId="3"/>
  </si>
  <si>
    <r>
      <t>■SAF会員とは</t>
    </r>
    <r>
      <rPr>
        <b/>
        <sz val="11"/>
        <rFont val="Meiryo UI"/>
        <family val="3"/>
        <charset val="128"/>
      </rPr>
      <t>：</t>
    </r>
    <r>
      <rPr>
        <sz val="11"/>
        <rFont val="Meiryo UI"/>
        <family val="3"/>
        <charset val="128"/>
      </rPr>
      <t>藤沢スキー協会所属のクラブ員（ご家族も含む）となります。</t>
    </r>
    <rPh sb="4" eb="6">
      <t>カイイン</t>
    </rPh>
    <rPh sb="9" eb="11">
      <t>フジサワ</t>
    </rPh>
    <rPh sb="14" eb="16">
      <t>キョウカイ</t>
    </rPh>
    <rPh sb="16" eb="18">
      <t>ショゾク</t>
    </rPh>
    <rPh sb="22" eb="23">
      <t>イン</t>
    </rPh>
    <rPh sb="25" eb="27">
      <t>カゾク</t>
    </rPh>
    <rPh sb="28" eb="29">
      <t>フク</t>
    </rPh>
    <phoneticPr fontId="3"/>
  </si>
  <si>
    <r>
      <t>■ジュニアとは</t>
    </r>
    <r>
      <rPr>
        <b/>
        <sz val="11"/>
        <rFont val="Meiryo UI"/>
        <family val="3"/>
        <charset val="128"/>
      </rPr>
      <t>：</t>
    </r>
    <r>
      <rPr>
        <sz val="11"/>
        <rFont val="Meiryo UI"/>
        <family val="3"/>
        <charset val="128"/>
      </rPr>
      <t>小学生以下の方でベッドや食事は一人分となります。また、保護者もしくは18 歳以上の同伴者が必要となります。</t>
    </r>
    <rPh sb="14" eb="15">
      <t>カタ</t>
    </rPh>
    <phoneticPr fontId="3"/>
  </si>
  <si>
    <r>
      <t>　　※セットレンタル(スキー、ストック、ブーツ)の料金は大人1.5日：</t>
    </r>
    <r>
      <rPr>
        <u/>
        <sz val="11"/>
        <rFont val="Meiryo UI"/>
        <family val="3"/>
        <charset val="128"/>
      </rPr>
      <t>\3,100（税別）</t>
    </r>
    <r>
      <rPr>
        <sz val="11"/>
        <rFont val="Meiryo UI"/>
        <family val="3"/>
        <charset val="128"/>
      </rPr>
      <t>、ジュニア1.5日：</t>
    </r>
    <r>
      <rPr>
        <u/>
        <sz val="11"/>
        <rFont val="Meiryo UI"/>
        <family val="3"/>
        <charset val="128"/>
      </rPr>
      <t>\2,800（税別）</t>
    </r>
    <r>
      <rPr>
        <sz val="11"/>
        <rFont val="Meiryo UI"/>
        <family val="3"/>
        <charset val="128"/>
      </rPr>
      <t>で、現地精算となります。</t>
    </r>
    <rPh sb="25" eb="27">
      <t>リョウキン</t>
    </rPh>
    <rPh sb="28" eb="30">
      <t>オトナ</t>
    </rPh>
    <rPh sb="33" eb="34">
      <t>ニチ</t>
    </rPh>
    <rPh sb="42" eb="44">
      <t>ゼイベツ</t>
    </rPh>
    <rPh sb="53" eb="54">
      <t>ニチ</t>
    </rPh>
    <rPh sb="62" eb="64">
      <t>ゼイベツ</t>
    </rPh>
    <rPh sb="67" eb="69">
      <t>ゲンチ</t>
    </rPh>
    <rPh sb="69" eb="71">
      <t>セイサン</t>
    </rPh>
    <phoneticPr fontId="3"/>
  </si>
  <si>
    <r>
      <t xml:space="preserve">　　　　他銀行からの場合： 店名 </t>
    </r>
    <r>
      <rPr>
        <u/>
        <sz val="11"/>
        <rFont val="Meiryo UI"/>
        <family val="3"/>
        <charset val="128"/>
      </rPr>
      <t>〇二八</t>
    </r>
    <r>
      <rPr>
        <sz val="11"/>
        <rFont val="Meiryo UI"/>
        <family val="3"/>
        <charset val="128"/>
      </rPr>
      <t xml:space="preserve">(ゼロニハチ) , 店番 </t>
    </r>
    <r>
      <rPr>
        <u/>
        <sz val="11"/>
        <rFont val="Meiryo UI"/>
        <family val="3"/>
        <charset val="128"/>
      </rPr>
      <t>028</t>
    </r>
    <r>
      <rPr>
        <sz val="11"/>
        <rFont val="Meiryo UI"/>
        <family val="3"/>
        <charset val="128"/>
      </rPr>
      <t xml:space="preserve"> , 預金種目 </t>
    </r>
    <r>
      <rPr>
        <u/>
        <sz val="11"/>
        <rFont val="Meiryo UI"/>
        <family val="3"/>
        <charset val="128"/>
      </rPr>
      <t>普通預金</t>
    </r>
    <r>
      <rPr>
        <sz val="11"/>
        <rFont val="Meiryo UI"/>
        <family val="3"/>
        <charset val="128"/>
      </rPr>
      <t xml:space="preserve"> , 口座番号 </t>
    </r>
    <r>
      <rPr>
        <u/>
        <sz val="11"/>
        <rFont val="Meiryo UI"/>
        <family val="3"/>
        <charset val="128"/>
      </rPr>
      <t>0569992</t>
    </r>
    <rPh sb="5" eb="6">
      <t>ギン</t>
    </rPh>
    <phoneticPr fontId="3"/>
  </si>
  <si>
    <r>
      <t>■キャンセルポリシー</t>
    </r>
    <r>
      <rPr>
        <b/>
        <sz val="11"/>
        <rFont val="Meiryo UI"/>
        <family val="3"/>
        <charset val="128"/>
      </rPr>
      <t>：</t>
    </r>
    <r>
      <rPr>
        <sz val="11"/>
        <rFont val="Meiryo UI"/>
        <family val="3"/>
        <charset val="128"/>
      </rPr>
      <t>全費用に対し以下のとおりキャンセル料が発生しますのでご了承ください。</t>
    </r>
    <phoneticPr fontId="3"/>
  </si>
  <si>
    <r>
      <t>■個人情報の取り扱いに関して</t>
    </r>
    <r>
      <rPr>
        <b/>
        <sz val="11"/>
        <rFont val="Meiryo UI"/>
        <family val="3"/>
        <charset val="128"/>
      </rPr>
      <t>：</t>
    </r>
    <r>
      <rPr>
        <sz val="11"/>
        <rFont val="Meiryo UI"/>
        <family val="3"/>
        <charset val="128"/>
      </rPr>
      <t>申込書にご記入いただいた個人情報は、Fujisawa Winter Festival と今後の藤沢スキー協会主催行事のご案内にのみ</t>
    </r>
    <phoneticPr fontId="3"/>
  </si>
  <si>
    <t>夕食  ⇒ フリータイム</t>
    <rPh sb="0" eb="2">
      <t>ユウショク</t>
    </rPh>
    <phoneticPr fontId="3"/>
  </si>
  <si>
    <t>Aコース、Bコース共通</t>
    <rPh sb="9" eb="11">
      <t>キョウツウ</t>
    </rPh>
    <phoneticPr fontId="3"/>
  </si>
  <si>
    <t xml:space="preserve"> 7:00 ～</t>
    <phoneticPr fontId="3"/>
  </si>
  <si>
    <t xml:space="preserve"> 9:00 ～15:00 </t>
    <phoneticPr fontId="3"/>
  </si>
  <si>
    <t xml:space="preserve">18:00 ～ </t>
    <phoneticPr fontId="3"/>
  </si>
  <si>
    <t xml:space="preserve"> 9:00 ～ </t>
    <phoneticPr fontId="3"/>
  </si>
  <si>
    <t xml:space="preserve"> 9:30 ～15:00 </t>
    <phoneticPr fontId="3"/>
  </si>
  <si>
    <t>18:00 ～20:30</t>
    <phoneticPr fontId="3"/>
  </si>
  <si>
    <t xml:space="preserve"> 8:30 ～11:00</t>
    <phoneticPr fontId="3"/>
  </si>
  <si>
    <t xml:space="preserve">12:45 ～ </t>
    <phoneticPr fontId="3"/>
  </si>
  <si>
    <t>【行事企画・実施】　藤沢スキー協会　[公益財団法人 神奈川県スキー連盟 所属]</t>
    <phoneticPr fontId="3"/>
  </si>
  <si>
    <t>■申し込み方法</t>
    <phoneticPr fontId="3"/>
  </si>
  <si>
    <t>【募集対象】　藤沢スキー協会員、藤沢市に在住、在勤、在学の方とそのご家族・友人の方、藤沢スキー協会の行事に参加経験のある方、協会員の推薦を受けた方。</t>
    <rPh sb="7" eb="9">
      <t>フジサワ</t>
    </rPh>
    <rPh sb="12" eb="14">
      <t>キョウカイ</t>
    </rPh>
    <rPh sb="14" eb="15">
      <t>イン</t>
    </rPh>
    <phoneticPr fontId="3"/>
  </si>
  <si>
    <t>※受検級をチェック欄にご記入ください。（受検時必須、ご不明の場合は「未定」とご記入ください）</t>
    <rPh sb="1" eb="3">
      <t>ジュケン</t>
    </rPh>
    <rPh sb="3" eb="4">
      <t>キュウ</t>
    </rPh>
    <rPh sb="9" eb="10">
      <t>ラン</t>
    </rPh>
    <rPh sb="12" eb="14">
      <t>キニュウ</t>
    </rPh>
    <rPh sb="20" eb="22">
      <t>ジュケン</t>
    </rPh>
    <rPh sb="22" eb="23">
      <t>ジ</t>
    </rPh>
    <rPh sb="27" eb="29">
      <t>フメイ</t>
    </rPh>
    <rPh sb="30" eb="32">
      <t>バアイ</t>
    </rPh>
    <rPh sb="34" eb="36">
      <t>ミテイ</t>
    </rPh>
    <rPh sb="39" eb="41">
      <t>キニュウ</t>
    </rPh>
    <phoneticPr fontId="3"/>
  </si>
  <si>
    <t>※合格時の公認料は別途必要となります。（全日本スキー連盟規定による）</t>
    <rPh sb="1" eb="3">
      <t>ゴウカク</t>
    </rPh>
    <rPh sb="3" eb="4">
      <t>ジ</t>
    </rPh>
    <rPh sb="5" eb="7">
      <t>コウニン</t>
    </rPh>
    <rPh sb="7" eb="8">
      <t>リョウ</t>
    </rPh>
    <rPh sb="9" eb="11">
      <t>ベット</t>
    </rPh>
    <rPh sb="11" eb="13">
      <t>ヒツヨウ</t>
    </rPh>
    <rPh sb="20" eb="23">
      <t>ゼンニホン</t>
    </rPh>
    <rPh sb="26" eb="28">
      <t>レンメイ</t>
    </rPh>
    <rPh sb="28" eb="30">
      <t>キテイ</t>
    </rPh>
    <phoneticPr fontId="3"/>
  </si>
  <si>
    <t>男</t>
  </si>
  <si>
    <t>　する行事を企画いたしました。スキー・スノーボードレッスン&amp;バッチテストあり、ポール練習会あり、景品が当たる懇親パーティーありの</t>
    <phoneticPr fontId="3"/>
  </si>
  <si>
    <r>
      <t>内容詳細　</t>
    </r>
    <r>
      <rPr>
        <sz val="11"/>
        <rFont val="Meiryo UI"/>
        <family val="3"/>
        <charset val="128"/>
      </rPr>
      <t>（オプションへご参加の追加料金記載あり）</t>
    </r>
    <rPh sb="0" eb="2">
      <t>ナイヨウ</t>
    </rPh>
    <rPh sb="13" eb="15">
      <t>サンカ</t>
    </rPh>
    <rPh sb="16" eb="18">
      <t>ツイカ</t>
    </rPh>
    <rPh sb="18" eb="20">
      <t>リョウキン</t>
    </rPh>
    <rPh sb="20" eb="22">
      <t>キサイ</t>
    </rPh>
    <phoneticPr fontId="3"/>
  </si>
  <si>
    <r>
      <rPr>
        <b/>
        <sz val="9"/>
        <rFont val="Meiryo UI"/>
        <family val="3"/>
        <charset val="128"/>
      </rPr>
      <t>食事</t>
    </r>
    <r>
      <rPr>
        <b/>
        <sz val="6"/>
        <rFont val="Meiryo UI"/>
        <family val="3"/>
        <charset val="128"/>
      </rPr>
      <t xml:space="preserve">
</t>
    </r>
    <r>
      <rPr>
        <sz val="6"/>
        <rFont val="Meiryo UI"/>
        <family val="3"/>
        <charset val="128"/>
      </rPr>
      <t>含、参加費</t>
    </r>
    <rPh sb="5" eb="7">
      <t>サンカ</t>
    </rPh>
    <rPh sb="7" eb="8">
      <t>ヒ</t>
    </rPh>
    <phoneticPr fontId="3"/>
  </si>
  <si>
    <r>
      <rPr>
        <b/>
        <sz val="11.85"/>
        <rFont val="Meiryo UI"/>
        <family val="3"/>
        <charset val="128"/>
      </rPr>
      <t>Aコース：</t>
    </r>
    <r>
      <rPr>
        <sz val="11.85"/>
        <rFont val="Meiryo UI"/>
        <family val="3"/>
        <charset val="128"/>
      </rPr>
      <t>菅平大原ビガークラブ 半泊（20：00以降、チェックイン可能)</t>
    </r>
    <rPh sb="5" eb="6">
      <t>スガ</t>
    </rPh>
    <rPh sb="6" eb="7">
      <t>タイラ</t>
    </rPh>
    <rPh sb="7" eb="9">
      <t>オオハラ</t>
    </rPh>
    <rPh sb="16" eb="17">
      <t>ハン</t>
    </rPh>
    <rPh sb="17" eb="18">
      <t>ハク</t>
    </rPh>
    <rPh sb="24" eb="26">
      <t>イコウ</t>
    </rPh>
    <rPh sb="33" eb="35">
      <t>カノウ</t>
    </rPh>
    <phoneticPr fontId="3"/>
  </si>
  <si>
    <r>
      <t>② スキー・スノーボード教室　</t>
    </r>
    <r>
      <rPr>
        <sz val="10"/>
        <rFont val="Meiryo UI"/>
        <family val="3"/>
        <charset val="128"/>
      </rPr>
      <t xml:space="preserve">（希望者のみ：午前・午後各１講座、２時間ずつ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 xml:space="preserve">） </t>
    </r>
    <r>
      <rPr>
        <sz val="11.85"/>
        <rFont val="Meiryo UI"/>
        <family val="3"/>
        <charset val="128"/>
      </rPr>
      <t xml:space="preserve">          </t>
    </r>
    <rPh sb="27" eb="28">
      <t>カク</t>
    </rPh>
    <rPh sb="33" eb="35">
      <t>ジカン</t>
    </rPh>
    <rPh sb="45" eb="47">
      <t>コウザ</t>
    </rPh>
    <phoneticPr fontId="3"/>
  </si>
  <si>
    <r>
      <rPr>
        <b/>
        <sz val="11.85"/>
        <rFont val="Meiryo UI"/>
        <family val="3"/>
        <charset val="128"/>
      </rPr>
      <t>Bコース：</t>
    </r>
    <r>
      <rPr>
        <sz val="11.85"/>
        <rFont val="Meiryo UI"/>
        <family val="3"/>
        <charset val="128"/>
      </rPr>
      <t>菅平大原ビガークラブ 半泊（20：00以降、チェックイン可能)</t>
    </r>
    <phoneticPr fontId="3"/>
  </si>
  <si>
    <r>
      <t>③ スキー・スノーボード教室　</t>
    </r>
    <r>
      <rPr>
        <sz val="10"/>
        <rFont val="Meiryo UI"/>
        <family val="3"/>
        <charset val="128"/>
      </rPr>
      <t xml:space="preserve">（希望者のみ：午前・午後各１講座、２時間ずつ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 xml:space="preserve">） </t>
    </r>
    <rPh sb="12" eb="14">
      <t>キョウシツ</t>
    </rPh>
    <rPh sb="27" eb="28">
      <t>カク</t>
    </rPh>
    <phoneticPr fontId="3"/>
  </si>
  <si>
    <r>
      <t>市民大会表彰式＆懇親パーティー</t>
    </r>
    <r>
      <rPr>
        <sz val="10"/>
        <rFont val="Meiryo UI"/>
        <family val="3"/>
        <charset val="128"/>
      </rPr>
      <t>　(お楽しみ抽選会あり)</t>
    </r>
    <r>
      <rPr>
        <sz val="11.85"/>
        <rFont val="Meiryo UI"/>
        <family val="3"/>
        <charset val="128"/>
      </rPr>
      <t>　</t>
    </r>
    <r>
      <rPr>
        <sz val="10"/>
        <rFont val="Meiryo UI"/>
        <family val="3"/>
        <charset val="128"/>
      </rPr>
      <t>※夕食を取りながらの開催となります。</t>
    </r>
    <rPh sb="0" eb="2">
      <t>シミン</t>
    </rPh>
    <rPh sb="2" eb="4">
      <t>タイカイ</t>
    </rPh>
    <rPh sb="4" eb="6">
      <t>ヒョウショウ</t>
    </rPh>
    <rPh sb="6" eb="7">
      <t>シキ</t>
    </rPh>
    <rPh sb="8" eb="10">
      <t>コンシン</t>
    </rPh>
    <rPh sb="18" eb="19">
      <t>タノ</t>
    </rPh>
    <rPh sb="29" eb="31">
      <t>ユウショク</t>
    </rPh>
    <rPh sb="32" eb="33">
      <t>ト</t>
    </rPh>
    <rPh sb="38" eb="40">
      <t>カイサイ</t>
    </rPh>
    <phoneticPr fontId="3"/>
  </si>
  <si>
    <r>
      <t>⑤ スキー・スノーボードバッチテスト　</t>
    </r>
    <r>
      <rPr>
        <sz val="10"/>
        <rFont val="Meiryo UI"/>
        <family val="3"/>
        <charset val="128"/>
      </rPr>
      <t xml:space="preserve">（前日レッスンを受講した方のみSAJ バッジテスト（スキー・スノーボード１～５級） </t>
    </r>
    <r>
      <rPr>
        <u/>
        <sz val="11"/>
        <rFont val="Meiryo UI"/>
        <family val="3"/>
        <charset val="128"/>
      </rPr>
      <t>￥１,０００</t>
    </r>
    <r>
      <rPr>
        <sz val="11"/>
        <rFont val="Meiryo UI"/>
        <family val="3"/>
        <charset val="128"/>
      </rPr>
      <t>）</t>
    </r>
    <rPh sb="20" eb="22">
      <t>ゼンジツ</t>
    </rPh>
    <rPh sb="27" eb="29">
      <t>ジュコウ</t>
    </rPh>
    <rPh sb="31" eb="32">
      <t>カタ</t>
    </rPh>
    <phoneticPr fontId="3"/>
  </si>
  <si>
    <r>
      <t>　　※ ジュニアテスト１～６級も実施予定です（</t>
    </r>
    <r>
      <rPr>
        <u/>
        <sz val="11"/>
        <rFont val="Meiryo UI"/>
        <family val="3"/>
        <charset val="128"/>
      </rPr>
      <t>￥１,０００</t>
    </r>
    <r>
      <rPr>
        <sz val="10"/>
        <rFont val="Meiryo UI"/>
        <family val="3"/>
        <charset val="128"/>
      </rPr>
      <t>）　　</t>
    </r>
    <phoneticPr fontId="3"/>
  </si>
  <si>
    <r>
      <t>⑥ スキー・スノーボード教室　</t>
    </r>
    <r>
      <rPr>
        <sz val="10"/>
        <rFont val="Meiryo UI"/>
        <family val="3"/>
        <charset val="128"/>
      </rPr>
      <t>（希望者のみ：午前のみ１講座、２時間</t>
    </r>
    <r>
      <rPr>
        <sz val="11"/>
        <rFont val="Meiryo UI"/>
        <family val="3"/>
        <charset val="128"/>
      </rPr>
      <t xml:space="preserve">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t>
    </r>
    <rPh sb="12" eb="14">
      <t>キョウシツ</t>
    </rPh>
    <rPh sb="16" eb="19">
      <t>キボウシャ</t>
    </rPh>
    <rPh sb="41" eb="43">
      <t>コウザ</t>
    </rPh>
    <phoneticPr fontId="3"/>
  </si>
  <si>
    <t>　　※ ④、⑤、⑥以外の方はフリータイム、スキー・スノーボードをお楽しみください。</t>
    <phoneticPr fontId="3"/>
  </si>
  <si>
    <r>
      <t>閉会式　</t>
    </r>
    <r>
      <rPr>
        <sz val="10"/>
        <rFont val="Meiryo UI"/>
        <family val="3"/>
        <charset val="128"/>
      </rPr>
      <t>※閉会式終了後、現地解散となります。</t>
    </r>
    <rPh sb="0" eb="2">
      <t>ヘイカイ</t>
    </rPh>
    <rPh sb="2" eb="3">
      <t>シキ</t>
    </rPh>
    <rPh sb="5" eb="8">
      <t>ヘイカイシキ</t>
    </rPh>
    <rPh sb="8" eb="11">
      <t>シュウリョウゴ</t>
    </rPh>
    <rPh sb="12" eb="14">
      <t>ゲンチ</t>
    </rPh>
    <rPh sb="14" eb="16">
      <t>カイサン</t>
    </rPh>
    <phoneticPr fontId="3"/>
  </si>
  <si>
    <t>　　　　ゆうちょ銀行　 記号10280 　番号5699921  口座名義  藤沢スキー協会　</t>
    <phoneticPr fontId="3"/>
  </si>
  <si>
    <r>
      <t xml:space="preserve">          藤沢スキー協会　 </t>
    </r>
    <r>
      <rPr>
        <b/>
        <sz val="22"/>
        <rFont val="Meiryo UI"/>
        <family val="3"/>
        <charset val="128"/>
      </rPr>
      <t xml:space="preserve">Fujisawa Winter Festival in菅平 ２０１9のご案内  </t>
    </r>
    <rPh sb="10" eb="12">
      <t>フジサワ</t>
    </rPh>
    <rPh sb="15" eb="17">
      <t>キョウカイ</t>
    </rPh>
    <rPh sb="46" eb="48">
      <t>スガダイラ</t>
    </rPh>
    <rPh sb="55" eb="57">
      <t>アンナイ</t>
    </rPh>
    <phoneticPr fontId="3"/>
  </si>
  <si>
    <t>A コース：２０１９年１月３１日（木）夜～２月３日（日）2.5泊マイカープラン \２６,５００（SAF会員は\１,000引き） 小学生以下（ジュニア）\１８,０００</t>
    <rPh sb="10" eb="11">
      <t>ネン</t>
    </rPh>
    <rPh sb="51" eb="53">
      <t>カイイン</t>
    </rPh>
    <rPh sb="60" eb="61">
      <t>ビ</t>
    </rPh>
    <rPh sb="64" eb="67">
      <t>ショウガクセイ</t>
    </rPh>
    <rPh sb="67" eb="69">
      <t>イカ</t>
    </rPh>
    <phoneticPr fontId="3"/>
  </si>
  <si>
    <t>B コース：２０１９年２月　 １日（金）夜～２月３日（日）1.5泊マイカープラン \２０,５００（SAF会員は\１,000引き） 小学生以下（ジュニア）\１３,０００</t>
    <rPh sb="10" eb="11">
      <t>ネン</t>
    </rPh>
    <phoneticPr fontId="3"/>
  </si>
  <si>
    <t>2019年
1月31日(木)</t>
    <rPh sb="4" eb="5">
      <t>ネン</t>
    </rPh>
    <rPh sb="7" eb="8">
      <t>ガツ</t>
    </rPh>
    <rPh sb="10" eb="11">
      <t>ニチ</t>
    </rPh>
    <rPh sb="12" eb="13">
      <t>モク</t>
    </rPh>
    <phoneticPr fontId="3"/>
  </si>
  <si>
    <t>2019年
2月1日(金)</t>
    <rPh sb="11" eb="12">
      <t>キン</t>
    </rPh>
    <phoneticPr fontId="3"/>
  </si>
  <si>
    <t>2019年
2月2日(土)</t>
    <rPh sb="11" eb="12">
      <t>ド</t>
    </rPh>
    <phoneticPr fontId="3"/>
  </si>
  <si>
    <t>2019年
2月3日(日)</t>
    <rPh sb="11" eb="12">
      <t>ニチ</t>
    </rPh>
    <phoneticPr fontId="3"/>
  </si>
  <si>
    <t>　　※申し込み締め切りは、2019年1月18日（金）です。　　※SAF会員は所属クラブ経由でお申し込みください。</t>
    <rPh sb="3" eb="4">
      <t>モウ</t>
    </rPh>
    <rPh sb="5" eb="6">
      <t>コ</t>
    </rPh>
    <rPh sb="7" eb="8">
      <t>シ</t>
    </rPh>
    <rPh sb="9" eb="10">
      <t>キ</t>
    </rPh>
    <rPh sb="17" eb="18">
      <t>ネン</t>
    </rPh>
    <rPh sb="19" eb="20">
      <t>ガツ</t>
    </rPh>
    <rPh sb="22" eb="23">
      <t>ニチ</t>
    </rPh>
    <rPh sb="24" eb="25">
      <t>キン</t>
    </rPh>
    <phoneticPr fontId="3"/>
  </si>
  <si>
    <t>　　※数量に限りがありますので、ご希望に沿えない場合もありますこと、予めご了承ください。</t>
    <rPh sb="20" eb="21">
      <t>ソ</t>
    </rPh>
    <phoneticPr fontId="3"/>
  </si>
  <si>
    <r>
      <t>　関水スポーツ</t>
    </r>
    <r>
      <rPr>
        <b/>
        <sz val="11"/>
        <rFont val="Meiryo UI"/>
        <family val="3"/>
        <charset val="128"/>
      </rPr>
      <t>：</t>
    </r>
    <r>
      <rPr>
        <sz val="11"/>
        <rFont val="Meiryo UI"/>
        <family val="3"/>
        <charset val="128"/>
      </rPr>
      <t>0466-26-7731(協会担当：関水文俊)　または、メール　saf_fwf2019@yahoo.co.jp</t>
    </r>
    <rPh sb="1" eb="3">
      <t>セキミズ</t>
    </rPh>
    <rPh sb="21" eb="23">
      <t>キョウカイ</t>
    </rPh>
    <rPh sb="23" eb="25">
      <t>タントウ</t>
    </rPh>
    <rPh sb="26" eb="28">
      <t>セキミズ</t>
    </rPh>
    <rPh sb="28" eb="30">
      <t>フミトシ</t>
    </rPh>
    <phoneticPr fontId="3"/>
  </si>
  <si>
    <t>　　　　1月２5日(金)以降20％、１月２8日(月)以降30％、１月30日(水)以降40％、１月31日(木)以降50％、開始後又は無連絡の不参加100％</t>
    <rPh sb="10" eb="11">
      <t>キン</t>
    </rPh>
    <rPh sb="12" eb="14">
      <t>イコウ</t>
    </rPh>
    <rPh sb="38" eb="39">
      <t>ミズ</t>
    </rPh>
    <rPh sb="40" eb="42">
      <t>イコウ</t>
    </rPh>
    <rPh sb="52" eb="53">
      <t>キ</t>
    </rPh>
    <rPh sb="54" eb="56">
      <t>イコウ</t>
    </rPh>
    <phoneticPr fontId="3"/>
  </si>
  <si>
    <t>行事担当責任者）小川　亮、　連絡先) 関水スポーツ：0466-26-7731(協会担当：関水文俊)　メール　saf_fwf2019@yahoo.co.jp    　</t>
    <phoneticPr fontId="3"/>
  </si>
  <si>
    <r>
      <t>藤沢スキー協会　</t>
    </r>
    <r>
      <rPr>
        <b/>
        <sz val="22"/>
        <rFont val="ＭＳ Ｐゴシック"/>
        <family val="3"/>
        <charset val="128"/>
      </rPr>
      <t>Fujisawa Winter Festival in菅平 ２０１９申込書</t>
    </r>
    <rPh sb="42" eb="45">
      <t>モウシコミショ</t>
    </rPh>
    <phoneticPr fontId="3"/>
  </si>
  <si>
    <t xml:space="preserve">１月３1日（木）夜～２月３日（日）２.５泊マイカープラン </t>
    <phoneticPr fontId="3"/>
  </si>
  <si>
    <t xml:space="preserve">２月１日（金）夜～２月３日（日）１.５泊マイカープラン </t>
    <rPh sb="5" eb="6">
      <t>キン</t>
    </rPh>
    <phoneticPr fontId="3"/>
  </si>
  <si>
    <t>■宿販売リフト券は大原菅平ビガークラブにご宿泊の方のみへの対応となっており、事前申し込みが必要です。申込書に必要な日数をご記入</t>
    <rPh sb="1" eb="2">
      <t>ヤド</t>
    </rPh>
    <rPh sb="2" eb="4">
      <t>ハンバイ</t>
    </rPh>
    <rPh sb="7" eb="8">
      <t>ケン</t>
    </rPh>
    <rPh sb="9" eb="11">
      <t>オオハラ</t>
    </rPh>
    <rPh sb="11" eb="12">
      <t>スガ</t>
    </rPh>
    <rPh sb="12" eb="13">
      <t>ダイラ</t>
    </rPh>
    <rPh sb="21" eb="23">
      <t>シュクハク</t>
    </rPh>
    <rPh sb="24" eb="25">
      <t>カタ</t>
    </rPh>
    <rPh sb="29" eb="31">
      <t>タイオウ</t>
    </rPh>
    <rPh sb="38" eb="40">
      <t>ジゼン</t>
    </rPh>
    <rPh sb="40" eb="41">
      <t>モウ</t>
    </rPh>
    <rPh sb="42" eb="43">
      <t>コ</t>
    </rPh>
    <rPh sb="45" eb="47">
      <t>ヒツヨウ</t>
    </rPh>
    <rPh sb="50" eb="53">
      <t>モウシコミショ</t>
    </rPh>
    <rPh sb="54" eb="56">
      <t>ヒツヨウ</t>
    </rPh>
    <rPh sb="57" eb="58">
      <t>ニチ</t>
    </rPh>
    <rPh sb="58" eb="59">
      <t>スウ</t>
    </rPh>
    <rPh sb="61" eb="63">
      <t>キニュウ</t>
    </rPh>
    <phoneticPr fontId="3"/>
  </si>
  <si>
    <t>日分</t>
    <rPh sb="0" eb="1">
      <t>ニチ</t>
    </rPh>
    <rPh sb="1" eb="2">
      <t>ブン</t>
    </rPh>
    <phoneticPr fontId="3"/>
  </si>
  <si>
    <r>
      <t>※1日から3日分まで1日単位で申し込み可能ですが、</t>
    </r>
    <r>
      <rPr>
        <b/>
        <sz val="10"/>
        <rFont val="HG丸ｺﾞｼｯｸM-PRO"/>
        <family val="3"/>
        <charset val="128"/>
      </rPr>
      <t>大原菅平ビガークラブへのご宿泊の方のみが対象</t>
    </r>
    <r>
      <rPr>
        <sz val="10"/>
        <rFont val="HG丸ｺﾞｼｯｸM-PRO"/>
        <family val="3"/>
        <charset val="128"/>
      </rPr>
      <t>となります。</t>
    </r>
    <rPh sb="2" eb="3">
      <t>ニチ</t>
    </rPh>
    <rPh sb="6" eb="7">
      <t>カ</t>
    </rPh>
    <rPh sb="7" eb="8">
      <t>ブン</t>
    </rPh>
    <rPh sb="11" eb="12">
      <t>ニチ</t>
    </rPh>
    <rPh sb="12" eb="14">
      <t>タンイ</t>
    </rPh>
    <rPh sb="15" eb="16">
      <t>モウ</t>
    </rPh>
    <rPh sb="17" eb="18">
      <t>コ</t>
    </rPh>
    <rPh sb="19" eb="21">
      <t>カノウ</t>
    </rPh>
    <rPh sb="25" eb="27">
      <t>オオハラ</t>
    </rPh>
    <rPh sb="27" eb="28">
      <t>スガ</t>
    </rPh>
    <rPh sb="28" eb="29">
      <t>ダイラ</t>
    </rPh>
    <rPh sb="38" eb="40">
      <t>シュクハク</t>
    </rPh>
    <rPh sb="41" eb="42">
      <t>カタ</t>
    </rPh>
    <rPh sb="45" eb="47">
      <t>タイショウ</t>
    </rPh>
    <phoneticPr fontId="3"/>
  </si>
  <si>
    <t>リフト券を希望</t>
    <rPh sb="3" eb="4">
      <t>ケン</t>
    </rPh>
    <rPh sb="5" eb="7">
      <t>キボウ</t>
    </rPh>
    <phoneticPr fontId="3"/>
  </si>
  <si>
    <t>大人</t>
    <rPh sb="0" eb="2">
      <t>オトナ</t>
    </rPh>
    <phoneticPr fontId="3"/>
  </si>
  <si>
    <t>4歳～小学生未満</t>
    <phoneticPr fontId="3"/>
  </si>
  <si>
    <t>4,200円</t>
    <rPh sb="5" eb="6">
      <t>エン</t>
    </rPh>
    <phoneticPr fontId="3"/>
  </si>
  <si>
    <t>1,000円</t>
    <rPh sb="5" eb="6">
      <t>エン</t>
    </rPh>
    <phoneticPr fontId="3"/>
  </si>
  <si>
    <t>2,700円</t>
    <rPh sb="5" eb="6">
      <t>エン</t>
    </rPh>
    <phoneticPr fontId="3"/>
  </si>
  <si>
    <t>3,400円</t>
    <rPh sb="5" eb="6">
      <t>エン</t>
    </rPh>
    <phoneticPr fontId="3"/>
  </si>
  <si>
    <t>★宿販売リフト券をご希望の方は以下のチェック欄に○印をご記入いただき、必要なリフト券の日数をお選びください。</t>
    <rPh sb="1" eb="2">
      <t>ヤド</t>
    </rPh>
    <rPh sb="2" eb="4">
      <t>ハンバイ</t>
    </rPh>
    <rPh sb="7" eb="8">
      <t>ケン</t>
    </rPh>
    <rPh sb="10" eb="12">
      <t>キボウ</t>
    </rPh>
    <rPh sb="13" eb="14">
      <t>カタ</t>
    </rPh>
    <rPh sb="15" eb="17">
      <t>イカ</t>
    </rPh>
    <rPh sb="22" eb="23">
      <t>ラン</t>
    </rPh>
    <rPh sb="25" eb="26">
      <t>シルシ</t>
    </rPh>
    <rPh sb="28" eb="30">
      <t>キニュウ</t>
    </rPh>
    <rPh sb="35" eb="37">
      <t>ヒツヨウ</t>
    </rPh>
    <rPh sb="41" eb="42">
      <t>ケン</t>
    </rPh>
    <rPh sb="43" eb="45">
      <t>ニッスウ</t>
    </rPh>
    <rPh sb="47" eb="48">
      <t>エラ</t>
    </rPh>
    <phoneticPr fontId="3"/>
  </si>
  <si>
    <t>※宿販売リフト券「レーサーズ１Day」ポール練習券付1日券　4,000円(別途保証金500円)/枚（ポール練習会に参加される方はお得です。）</t>
    <rPh sb="1" eb="2">
      <t>ヤド</t>
    </rPh>
    <rPh sb="2" eb="4">
      <t>ハンバイ</t>
    </rPh>
    <rPh sb="7" eb="8">
      <t>ケン</t>
    </rPh>
    <rPh sb="22" eb="24">
      <t>レンシュウ</t>
    </rPh>
    <rPh sb="24" eb="25">
      <t>ケン</t>
    </rPh>
    <rPh sb="25" eb="26">
      <t>ツ</t>
    </rPh>
    <rPh sb="27" eb="28">
      <t>ニチ</t>
    </rPh>
    <rPh sb="28" eb="29">
      <t>ケン</t>
    </rPh>
    <rPh sb="35" eb="36">
      <t>エン</t>
    </rPh>
    <rPh sb="37" eb="39">
      <t>ベット</t>
    </rPh>
    <rPh sb="39" eb="41">
      <t>ホショウ</t>
    </rPh>
    <rPh sb="41" eb="42">
      <t>キン</t>
    </rPh>
    <rPh sb="45" eb="46">
      <t>エン</t>
    </rPh>
    <rPh sb="48" eb="49">
      <t>マイ</t>
    </rPh>
    <phoneticPr fontId="3"/>
  </si>
  <si>
    <t>菅平高原ｵｰﾙｴﾘｱ　 1日券</t>
    <rPh sb="13" eb="14">
      <t>ニチ</t>
    </rPh>
    <rPh sb="14" eb="15">
      <t>ケン</t>
    </rPh>
    <phoneticPr fontId="3"/>
  </si>
  <si>
    <t>4,500円</t>
    <rPh sb="5" eb="6">
      <t>エン</t>
    </rPh>
    <phoneticPr fontId="3"/>
  </si>
  <si>
    <t>5,000円</t>
    <rPh sb="5" eb="6">
      <t>エン</t>
    </rPh>
    <phoneticPr fontId="3"/>
  </si>
  <si>
    <t>菅平高原ｵｰﾙｴﾘｱ　 2日券</t>
    <rPh sb="13" eb="14">
      <t>ニチ</t>
    </rPh>
    <rPh sb="14" eb="15">
      <t>ケン</t>
    </rPh>
    <phoneticPr fontId="3"/>
  </si>
  <si>
    <t>8,000円</t>
    <rPh sb="5" eb="6">
      <t>エン</t>
    </rPh>
    <phoneticPr fontId="3"/>
  </si>
  <si>
    <t>-</t>
    <phoneticPr fontId="3"/>
  </si>
  <si>
    <t>2,000円</t>
    <rPh sb="5" eb="6">
      <t>エン</t>
    </rPh>
    <phoneticPr fontId="3"/>
  </si>
  <si>
    <t>2,800円</t>
    <rPh sb="5" eb="6">
      <t>エン</t>
    </rPh>
    <phoneticPr fontId="3"/>
  </si>
  <si>
    <t>3,500円</t>
    <rPh sb="5" eb="6">
      <t>エン</t>
    </rPh>
    <phoneticPr fontId="3"/>
  </si>
  <si>
    <t>4,300円</t>
    <rPh sb="5" eb="6">
      <t>エン</t>
    </rPh>
    <phoneticPr fontId="3"/>
  </si>
  <si>
    <t>6,600円</t>
    <rPh sb="5" eb="6">
      <t>エン</t>
    </rPh>
    <phoneticPr fontId="3"/>
  </si>
  <si>
    <t>小学生・ｸﾞﾗﾝﾄﾞｼﾆｱ（65歳～）</t>
    <phoneticPr fontId="3"/>
  </si>
  <si>
    <t>中学生・ｼﾆｱ（55歳～64歳）</t>
    <phoneticPr fontId="3"/>
  </si>
  <si>
    <t>券種</t>
    <rPh sb="0" eb="2">
      <t>ケンシュ</t>
    </rPh>
    <phoneticPr fontId="3"/>
  </si>
  <si>
    <t>菅平高原ｵｰﾙｴﾘｱ 食事1000円 ﾊﾟｯｸ1日券</t>
    <rPh sb="11" eb="13">
      <t>ショクジ</t>
    </rPh>
    <rPh sb="17" eb="18">
      <t>エン</t>
    </rPh>
    <rPh sb="24" eb="25">
      <t>ニチ</t>
    </rPh>
    <rPh sb="25" eb="26">
      <t>ケン</t>
    </rPh>
    <phoneticPr fontId="3"/>
  </si>
  <si>
    <t>ﾊﾟｲﾝﾋﾞｰｸ限定　    1日券</t>
    <rPh sb="16" eb="17">
      <t>ニチ</t>
    </rPh>
    <rPh sb="17" eb="18">
      <t>ケン</t>
    </rPh>
    <phoneticPr fontId="3"/>
  </si>
  <si>
    <t>　★料金には宿泊（朝食・夕食）、パーティー、保険の各費用が含まれます。リフト券代は含まれておりませんが、宿販売リフト券(レーサーズ１Day)を用意いたします。</t>
    <rPh sb="52" eb="53">
      <t>ヤド</t>
    </rPh>
    <rPh sb="53" eb="55">
      <t>ハンバイ</t>
    </rPh>
    <rPh sb="58" eb="59">
      <t>ケン</t>
    </rPh>
    <rPh sb="71" eb="73">
      <t>ヨウイ</t>
    </rPh>
    <phoneticPr fontId="3"/>
  </si>
  <si>
    <t>　　※当日ゲレンデにて直接購入いただいた方がお得または同額となる場合がありますのでご注意ください。</t>
    <rPh sb="3" eb="5">
      <t>トウジツ</t>
    </rPh>
    <rPh sb="11" eb="13">
      <t>チョクセツ</t>
    </rPh>
    <rPh sb="27" eb="29">
      <t>ドウガク</t>
    </rPh>
    <rPh sb="32" eb="34">
      <t>バアイ</t>
    </rPh>
    <rPh sb="42" eb="44">
      <t>チュウイ</t>
    </rPh>
    <phoneticPr fontId="3"/>
  </si>
  <si>
    <t>※練習会に参加されない方は、菅平高原オールエリア券に同等額の券がありますので、スキー場HPにてご確認ください。（下記ご参考）</t>
    <rPh sb="1" eb="3">
      <t>レンシュウ</t>
    </rPh>
    <rPh sb="3" eb="4">
      <t>カイ</t>
    </rPh>
    <rPh sb="5" eb="7">
      <t>サンカ</t>
    </rPh>
    <rPh sb="11" eb="12">
      <t>カタ</t>
    </rPh>
    <rPh sb="14" eb="16">
      <t>スガダイラ</t>
    </rPh>
    <rPh sb="16" eb="18">
      <t>コウゲン</t>
    </rPh>
    <rPh sb="24" eb="25">
      <t>ケン</t>
    </rPh>
    <rPh sb="26" eb="28">
      <t>ドウトウ</t>
    </rPh>
    <rPh sb="28" eb="29">
      <t>ガク</t>
    </rPh>
    <rPh sb="29" eb="30">
      <t>ドウガク</t>
    </rPh>
    <rPh sb="30" eb="31">
      <t>ケン</t>
    </rPh>
    <rPh sb="42" eb="43">
      <t>ジョウ</t>
    </rPh>
    <rPh sb="48" eb="50">
      <t>カクニン</t>
    </rPh>
    <rPh sb="56" eb="58">
      <t>カキ</t>
    </rPh>
    <rPh sb="59" eb="61">
      <t>サンコウ</t>
    </rPh>
    <phoneticPr fontId="3"/>
  </si>
  <si>
    <r>
      <t>　★</t>
    </r>
    <r>
      <rPr>
        <b/>
        <sz val="11"/>
        <rFont val="Meiryo UI"/>
        <family val="3"/>
        <charset val="128"/>
      </rPr>
      <t>元SAJデモンストレータ 中村英知さん、SAJスノーボードデモンストレーター小谷玲愛さんによるレッスンも予定してます。</t>
    </r>
    <rPh sb="2" eb="3">
      <t>モト</t>
    </rPh>
    <rPh sb="15" eb="17">
      <t>ナカムラ</t>
    </rPh>
    <rPh sb="17" eb="19">
      <t>ヒデトモ</t>
    </rPh>
    <rPh sb="54" eb="56">
      <t>ヨテイ</t>
    </rPh>
    <phoneticPr fontId="3"/>
  </si>
  <si>
    <r>
      <t>① ポール練習会</t>
    </r>
    <r>
      <rPr>
        <sz val="9"/>
        <rFont val="Meiryo UI"/>
        <family val="3"/>
        <charset val="128"/>
      </rPr>
      <t>　</t>
    </r>
    <r>
      <rPr>
        <sz val="10"/>
        <rFont val="Meiryo UI"/>
        <family val="3"/>
        <charset val="128"/>
      </rPr>
      <t xml:space="preserve">（希望者のみ：ポール専用バーンでフリー練習、午前・午後各２時間程度 </t>
    </r>
    <r>
      <rPr>
        <u/>
        <sz val="11"/>
        <rFont val="Meiryo UI"/>
        <family val="3"/>
        <charset val="128"/>
      </rPr>
      <t>￥１,０００</t>
    </r>
    <r>
      <rPr>
        <sz val="10"/>
        <rFont val="Meiryo UI"/>
        <family val="3"/>
        <charset val="128"/>
      </rPr>
      <t xml:space="preserve"> 、 小学生以下は</t>
    </r>
    <r>
      <rPr>
        <u/>
        <sz val="10"/>
        <rFont val="Meiryo UI"/>
        <family val="3"/>
        <charset val="128"/>
      </rPr>
      <t>半額</t>
    </r>
    <r>
      <rPr>
        <sz val="10"/>
        <rFont val="Meiryo UI"/>
        <family val="3"/>
        <charset val="128"/>
      </rPr>
      <t>）</t>
    </r>
    <rPh sb="5" eb="7">
      <t>レンシュウ</t>
    </rPh>
    <rPh sb="7" eb="8">
      <t>カイ</t>
    </rPh>
    <rPh sb="10" eb="13">
      <t>キボウシャ</t>
    </rPh>
    <rPh sb="28" eb="30">
      <t>レンシュウ</t>
    </rPh>
    <rPh sb="31" eb="33">
      <t>ゴゼン</t>
    </rPh>
    <rPh sb="34" eb="36">
      <t>ゴゴ</t>
    </rPh>
    <rPh sb="36" eb="37">
      <t>カク</t>
    </rPh>
    <rPh sb="38" eb="40">
      <t>ジカン</t>
    </rPh>
    <rPh sb="40" eb="42">
      <t>テイド</t>
    </rPh>
    <rPh sb="52" eb="55">
      <t>ショウガクセイ</t>
    </rPh>
    <rPh sb="55" eb="57">
      <t>イカ</t>
    </rPh>
    <rPh sb="58" eb="60">
      <t>ハンガク</t>
    </rPh>
    <phoneticPr fontId="3"/>
  </si>
  <si>
    <r>
      <t>④ ポール練習会</t>
    </r>
    <r>
      <rPr>
        <sz val="10"/>
        <rFont val="Meiryo UI"/>
        <family val="3"/>
        <charset val="128"/>
      </rPr>
      <t xml:space="preserve">　（希望者のみ：ポール専用バーンでフリー練習、午前２時間程度 </t>
    </r>
    <r>
      <rPr>
        <u/>
        <sz val="11"/>
        <rFont val="Meiryo UI"/>
        <family val="3"/>
        <charset val="128"/>
      </rPr>
      <t>￥５００</t>
    </r>
    <r>
      <rPr>
        <sz val="10"/>
        <rFont val="Meiryo UI"/>
        <family val="3"/>
        <charset val="128"/>
      </rPr>
      <t xml:space="preserve"> 、 小学生以下は</t>
    </r>
    <r>
      <rPr>
        <u/>
        <sz val="10"/>
        <rFont val="Meiryo UI"/>
        <family val="3"/>
        <charset val="128"/>
      </rPr>
      <t>半額</t>
    </r>
    <r>
      <rPr>
        <sz val="10"/>
        <rFont val="Meiryo UI"/>
        <family val="3"/>
        <charset val="128"/>
      </rPr>
      <t>）</t>
    </r>
    <rPh sb="10" eb="13">
      <t>キボウシャ</t>
    </rPh>
    <rPh sb="31" eb="33">
      <t>ゴゼン</t>
    </rPh>
    <rPh sb="34" eb="36">
      <t>ジカン</t>
    </rPh>
    <rPh sb="36" eb="38">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</si>
</sst>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 \&quot;#,###"/>
    <numFmt numFmtId="177" formatCode="&quot;¥&quot;#,##0&quot;/講座&quot;"/>
    <numFmt numFmtId="178" formatCode="&quot;\ &quot;#,##0"/>
    <numFmt numFmtId="179" formatCode="&quot;▲\ &quot;#,##0"/>
    <numFmt numFmtId="180" formatCode="&quot;¥ &quot;#,##0;"/>
  </numFmts>
  <fonts count="41">
    <font>
      <sz val="11"/>
      <name val="ＭＳ Ｐゴシック"/>
      <family val="3"/>
      <charset val="128"/>
    </font>
    <font>
      <sz val="10"/>
      <name val="HG丸ｺﾞｼｯｸM-PRO"/>
      <family val="3"/>
      <charset val="128"/>
    </font>
    <font>
      <sz val="10"/>
      <color indexed="8"/>
      <name val="HG丸ｺﾞｼｯｸM-PRO"/>
      <family val="3"/>
      <charset val="128"/>
    </font>
    <font>
      <sz val="6"/>
      <name val="ＭＳ Ｐゴシック"/>
      <family val="3"/>
      <charset val="128"/>
    </font>
    <font>
      <sz val="11"/>
      <name val="Arial"/>
      <family val="2"/>
    </font>
    <font>
      <sz val="12"/>
      <name val="Arial"/>
      <family val="2"/>
    </font>
    <font>
      <sz val="10"/>
      <color indexed="10"/>
      <name val="HG丸ｺﾞｼｯｸM-PRO"/>
      <family val="3"/>
      <charset val="128"/>
    </font>
    <font>
      <sz val="10"/>
      <name val="ＭＳ Ｐゴシック"/>
      <family val="3"/>
      <charset val="128"/>
    </font>
    <font>
      <i/>
      <sz val="10"/>
      <name val="HG丸ｺﾞｼｯｸM-PRO"/>
      <family val="3"/>
      <charset val="128"/>
    </font>
    <font>
      <i/>
      <sz val="14"/>
      <name val="ＭＳ Ｐゴシック"/>
      <family val="3"/>
      <charset val="128"/>
    </font>
    <font>
      <sz val="9"/>
      <name val="HG丸ｺﾞｼｯｸM-PRO"/>
      <family val="3"/>
      <charset val="128"/>
    </font>
    <font>
      <sz val="8"/>
      <name val="HG丸ｺﾞｼｯｸM-PRO"/>
      <family val="3"/>
      <charset val="128"/>
    </font>
    <font>
      <sz val="16"/>
      <name val="HG丸ｺﾞｼｯｸM-PRO"/>
      <family val="3"/>
      <charset val="128"/>
    </font>
    <font>
      <sz val="12"/>
      <name val="HG丸ｺﾞｼｯｸM-PRO"/>
      <family val="3"/>
      <charset val="128"/>
    </font>
    <font>
      <b/>
      <sz val="10"/>
      <name val="HG丸ｺﾞｼｯｸM-PRO"/>
      <family val="3"/>
      <charset val="128"/>
    </font>
    <font>
      <sz val="11"/>
      <name val="HG丸ｺﾞｼｯｸM-PRO"/>
      <family val="3"/>
      <charset val="128"/>
    </font>
    <font>
      <b/>
      <u/>
      <sz val="10"/>
      <name val="HG丸ｺﾞｼｯｸM-PRO"/>
      <family val="3"/>
      <charset val="128"/>
    </font>
    <font>
      <sz val="10"/>
      <color indexed="30"/>
      <name val="HG丸ｺﾞｼｯｸM-PRO"/>
      <family val="3"/>
      <charset val="128"/>
    </font>
    <font>
      <sz val="10"/>
      <color rgb="FFFF0000"/>
      <name val="HG丸ｺﾞｼｯｸM-PRO"/>
      <family val="3"/>
      <charset val="128"/>
    </font>
    <font>
      <sz val="11"/>
      <name val="Meiryo UI"/>
      <family val="3"/>
      <charset val="128"/>
    </font>
    <font>
      <sz val="10.5"/>
      <name val="ＭＳ 明朝"/>
      <family val="1"/>
      <charset val="128"/>
    </font>
    <font>
      <sz val="12"/>
      <name val="Meiryo UI"/>
      <family val="3"/>
      <charset val="128"/>
    </font>
    <font>
      <b/>
      <u val="singleAccounting"/>
      <sz val="11"/>
      <name val="Meiryo UI"/>
      <family val="3"/>
      <charset val="128"/>
    </font>
    <font>
      <b/>
      <sz val="11"/>
      <name val="Meiryo UI"/>
      <family val="3"/>
      <charset val="128"/>
    </font>
    <font>
      <u/>
      <sz val="11"/>
      <name val="Meiryo UI"/>
      <family val="3"/>
      <charset val="128"/>
    </font>
    <font>
      <b/>
      <sz val="12"/>
      <name val="Meiryo UI"/>
      <family val="3"/>
      <charset val="128"/>
    </font>
    <font>
      <b/>
      <sz val="22"/>
      <name val="ＭＳ Ｐゴシック"/>
      <family val="3"/>
      <charset val="128"/>
    </font>
    <font>
      <b/>
      <sz val="16"/>
      <name val="Meiryo UI"/>
      <family val="3"/>
      <charset val="128"/>
    </font>
    <font>
      <b/>
      <sz val="22"/>
      <name val="Meiryo UI"/>
      <family val="3"/>
      <charset val="128"/>
    </font>
    <font>
      <b/>
      <sz val="16"/>
      <name val="ＭＳ Ｐゴシック"/>
      <family val="3"/>
      <charset val="128"/>
    </font>
    <font>
      <b/>
      <sz val="6"/>
      <name val="Meiryo UI"/>
      <family val="3"/>
      <charset val="128"/>
    </font>
    <font>
      <b/>
      <sz val="9"/>
      <name val="Meiryo UI"/>
      <family val="3"/>
      <charset val="128"/>
    </font>
    <font>
      <sz val="6"/>
      <name val="Meiryo UI"/>
      <family val="3"/>
      <charset val="128"/>
    </font>
    <font>
      <sz val="11.85"/>
      <name val="Meiryo UI"/>
      <family val="3"/>
      <charset val="128"/>
    </font>
    <font>
      <b/>
      <sz val="11.85"/>
      <name val="Meiryo UI"/>
      <family val="3"/>
      <charset val="128"/>
    </font>
    <font>
      <sz val="10"/>
      <name val="Meiryo UI"/>
      <family val="3"/>
      <charset val="128"/>
    </font>
    <font>
      <sz val="9"/>
      <name val="Meiryo UI"/>
      <family val="3"/>
      <charset val="128"/>
    </font>
    <font>
      <u/>
      <sz val="10"/>
      <name val="Meiryo UI"/>
      <family val="3"/>
      <charset val="128"/>
    </font>
    <font>
      <sz val="11"/>
      <name val="メイリオ"/>
      <family val="3"/>
      <charset val="128"/>
    </font>
    <font>
      <sz val="12"/>
      <name val="ＭＳ Ｐゴシック"/>
      <family val="3"/>
      <charset val="128"/>
    </font>
    <font>
      <sz val="11"/>
      <color rgb="FFFF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9"/>
        <bgColor indexed="43"/>
      </patternFill>
    </fill>
    <fill>
      <patternFill patternType="gray125">
        <fgColor indexed="43"/>
        <bgColor indexed="9"/>
      </patternFill>
    </fill>
    <fill>
      <patternFill patternType="solid">
        <fgColor theme="0"/>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85">
    <xf numFmtId="0" fontId="0" fillId="0" borderId="0" xfId="0">
      <alignment vertical="center"/>
    </xf>
    <xf numFmtId="0" fontId="0" fillId="2" borderId="0" xfId="0" applyFill="1">
      <alignment vertical="center"/>
    </xf>
    <xf numFmtId="0" fontId="4" fillId="2" borderId="0" xfId="0" applyFont="1" applyFill="1">
      <alignment vertical="center"/>
    </xf>
    <xf numFmtId="0" fontId="5" fillId="2" borderId="0" xfId="0" applyFont="1" applyFill="1" applyAlignment="1">
      <alignment horizontal="left" vertical="center"/>
    </xf>
    <xf numFmtId="0" fontId="1" fillId="2" borderId="0" xfId="0" applyFont="1" applyFill="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horizontal="right" vertical="center"/>
    </xf>
    <xf numFmtId="0" fontId="1" fillId="2" borderId="7" xfId="0" applyFont="1" applyFill="1" applyBorder="1" applyAlignment="1">
      <alignment vertical="center"/>
    </xf>
    <xf numFmtId="0" fontId="1" fillId="2" borderId="8" xfId="0" quotePrefix="1" applyFont="1" applyFill="1" applyBorder="1" applyAlignment="1">
      <alignment vertical="center"/>
    </xf>
    <xf numFmtId="49" fontId="1" fillId="2" borderId="9" xfId="0" applyNumberFormat="1" applyFont="1" applyFill="1" applyBorder="1" applyAlignment="1">
      <alignment vertical="center"/>
    </xf>
    <xf numFmtId="49" fontId="1" fillId="2" borderId="4" xfId="0" applyNumberFormat="1" applyFont="1" applyFill="1" applyBorder="1" applyAlignment="1">
      <alignment vertical="center"/>
    </xf>
    <xf numFmtId="49" fontId="1" fillId="2" borderId="5" xfId="0" applyNumberFormat="1" applyFont="1" applyFill="1" applyBorder="1" applyAlignment="1">
      <alignment vertical="center"/>
    </xf>
    <xf numFmtId="0" fontId="1" fillId="2" borderId="0" xfId="0" applyFont="1" applyFill="1" applyAlignment="1">
      <alignment horizontal="right" vertical="center"/>
    </xf>
    <xf numFmtId="176" fontId="1" fillId="2" borderId="0" xfId="0" applyNumberFormat="1" applyFont="1" applyFill="1" applyAlignment="1">
      <alignment vertical="center"/>
    </xf>
    <xf numFmtId="176" fontId="1" fillId="2" borderId="0" xfId="0" applyNumberFormat="1" applyFont="1" applyFill="1" applyBorder="1" applyAlignment="1">
      <alignment vertical="center"/>
    </xf>
    <xf numFmtId="5" fontId="1" fillId="2" borderId="0" xfId="0" applyNumberFormat="1" applyFont="1" applyFill="1" applyBorder="1" applyAlignment="1">
      <alignment vertical="center"/>
    </xf>
    <xf numFmtId="0" fontId="1" fillId="2" borderId="0" xfId="0" applyFont="1" applyFill="1" applyBorder="1">
      <alignment vertical="center"/>
    </xf>
    <xf numFmtId="0" fontId="1" fillId="2" borderId="10" xfId="0" applyFont="1" applyFill="1" applyBorder="1">
      <alignment vertical="center"/>
    </xf>
    <xf numFmtId="0" fontId="1" fillId="2" borderId="0" xfId="0" applyFont="1" applyFill="1" applyBorder="1" applyAlignment="1">
      <alignment horizontal="center" vertical="center"/>
    </xf>
    <xf numFmtId="5" fontId="1" fillId="2" borderId="0" xfId="0" applyNumberFormat="1" applyFont="1" applyFill="1" applyBorder="1" applyAlignment="1">
      <alignment horizontal="right" vertical="center"/>
    </xf>
    <xf numFmtId="0" fontId="10" fillId="2" borderId="0" xfId="0" applyFont="1" applyFill="1">
      <alignment vertical="center"/>
    </xf>
    <xf numFmtId="0" fontId="2" fillId="2" borderId="9" xfId="0" applyFont="1" applyFill="1" applyBorder="1" applyAlignment="1">
      <alignment vertical="center"/>
    </xf>
    <xf numFmtId="0" fontId="1" fillId="2" borderId="0" xfId="0" applyFont="1" applyFill="1" applyBorder="1" applyAlignment="1">
      <alignment horizontal="right" vertical="center"/>
    </xf>
    <xf numFmtId="0" fontId="1" fillId="2" borderId="17" xfId="0" applyFont="1" applyFill="1" applyBorder="1">
      <alignment vertical="center"/>
    </xf>
    <xf numFmtId="0" fontId="1" fillId="2" borderId="18" xfId="0" applyFont="1" applyFill="1" applyBorder="1">
      <alignment vertical="center"/>
    </xf>
    <xf numFmtId="177" fontId="10" fillId="2" borderId="18" xfId="0" applyNumberFormat="1" applyFont="1" applyFill="1" applyBorder="1" applyAlignment="1">
      <alignment vertical="center"/>
    </xf>
    <xf numFmtId="177" fontId="10" fillId="2" borderId="17" xfId="0" applyNumberFormat="1" applyFont="1" applyFill="1" applyBorder="1" applyAlignment="1">
      <alignment vertical="center"/>
    </xf>
    <xf numFmtId="177" fontId="10" fillId="2" borderId="10" xfId="0" applyNumberFormat="1" applyFont="1" applyFill="1" applyBorder="1" applyAlignment="1">
      <alignment vertical="center"/>
    </xf>
    <xf numFmtId="177" fontId="10" fillId="2" borderId="19" xfId="0" applyNumberFormat="1" applyFont="1" applyFill="1" applyBorder="1" applyAlignment="1">
      <alignment horizontal="right" vertical="center"/>
    </xf>
    <xf numFmtId="177" fontId="10" fillId="2" borderId="20" xfId="0" applyNumberFormat="1" applyFont="1" applyFill="1" applyBorder="1" applyAlignment="1">
      <alignment horizontal="right" vertical="center"/>
    </xf>
    <xf numFmtId="177" fontId="10" fillId="2" borderId="21" xfId="0" applyNumberFormat="1" applyFont="1" applyFill="1" applyBorder="1" applyAlignment="1">
      <alignment horizontal="right" vertical="center"/>
    </xf>
    <xf numFmtId="49" fontId="0" fillId="2" borderId="0" xfId="0" applyNumberFormat="1" applyFill="1">
      <alignment vertical="center"/>
    </xf>
    <xf numFmtId="0" fontId="0" fillId="2" borderId="0" xfId="0" applyNumberFormat="1" applyFill="1">
      <alignment vertical="center"/>
    </xf>
    <xf numFmtId="14" fontId="0" fillId="2" borderId="0" xfId="0" applyNumberFormat="1" applyFill="1">
      <alignment vertical="center"/>
    </xf>
    <xf numFmtId="49" fontId="1" fillId="4" borderId="22" xfId="0" applyNumberFormat="1" applyFont="1" applyFill="1" applyBorder="1" applyAlignment="1" applyProtection="1">
      <alignment vertical="center"/>
    </xf>
    <xf numFmtId="0" fontId="15" fillId="2" borderId="0" xfId="0" applyFont="1" applyFill="1" applyAlignment="1">
      <alignment vertical="center"/>
    </xf>
    <xf numFmtId="0" fontId="20" fillId="0" borderId="0" xfId="0" applyFont="1" applyAlignment="1">
      <alignment horizontal="left" vertical="center"/>
    </xf>
    <xf numFmtId="0" fontId="21" fillId="2" borderId="0" xfId="0" applyFont="1" applyFill="1" applyAlignment="1">
      <alignment vertical="center"/>
    </xf>
    <xf numFmtId="0" fontId="19" fillId="2" borderId="0" xfId="0" applyFont="1" applyFill="1">
      <alignment vertical="center"/>
    </xf>
    <xf numFmtId="0" fontId="21" fillId="2" borderId="0" xfId="0" applyFont="1" applyFill="1">
      <alignment vertical="center"/>
    </xf>
    <xf numFmtId="0" fontId="25" fillId="2" borderId="8" xfId="0" applyFont="1" applyFill="1" applyBorder="1" applyAlignment="1">
      <alignment horizontal="right" vertical="center"/>
    </xf>
    <xf numFmtId="0" fontId="19" fillId="2" borderId="8" xfId="0" applyFont="1" applyFill="1" applyBorder="1">
      <alignment vertical="center"/>
    </xf>
    <xf numFmtId="0" fontId="19" fillId="2" borderId="0" xfId="0" applyFont="1" applyFill="1" applyAlignment="1">
      <alignment vertical="center"/>
    </xf>
    <xf numFmtId="0" fontId="9" fillId="2" borderId="0" xfId="0" applyFont="1" applyFill="1" applyAlignment="1">
      <alignment vertical="center"/>
    </xf>
    <xf numFmtId="0" fontId="1" fillId="2" borderId="0" xfId="0" applyFont="1" applyFill="1" applyAlignment="1">
      <alignment vertical="center"/>
    </xf>
    <xf numFmtId="0" fontId="23"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35" fillId="2" borderId="14" xfId="0" applyFont="1" applyFill="1" applyBorder="1" applyAlignment="1">
      <alignment horizontal="left" vertical="center" wrapText="1"/>
    </xf>
    <xf numFmtId="0" fontId="33" fillId="2" borderId="11" xfId="0" applyFont="1" applyFill="1" applyBorder="1" applyAlignment="1">
      <alignment vertical="center" wrapText="1"/>
    </xf>
    <xf numFmtId="0" fontId="35" fillId="3" borderId="15" xfId="0" applyFont="1" applyFill="1" applyBorder="1" applyAlignment="1">
      <alignment horizontal="left" vertical="center" wrapText="1"/>
    </xf>
    <xf numFmtId="0" fontId="33" fillId="3" borderId="12" xfId="0" applyFont="1" applyFill="1" applyBorder="1" applyAlignment="1">
      <alignment vertical="center" wrapText="1"/>
    </xf>
    <xf numFmtId="0" fontId="35" fillId="3" borderId="12" xfId="0" applyFont="1" applyFill="1" applyBorder="1" applyAlignment="1">
      <alignment vertical="center" wrapText="1"/>
    </xf>
    <xf numFmtId="0" fontId="35" fillId="2" borderId="15" xfId="0" applyFont="1" applyFill="1" applyBorder="1" applyAlignment="1">
      <alignment horizontal="left" vertical="center" wrapText="1"/>
    </xf>
    <xf numFmtId="20" fontId="33" fillId="2" borderId="12" xfId="0" applyNumberFormat="1" applyFont="1" applyFill="1" applyBorder="1" applyAlignment="1">
      <alignment horizontal="left" vertical="center" wrapText="1"/>
    </xf>
    <xf numFmtId="0" fontId="33" fillId="2" borderId="12" xfId="0" applyFont="1" applyFill="1" applyBorder="1" applyAlignment="1">
      <alignment vertical="center" wrapText="1"/>
    </xf>
    <xf numFmtId="0" fontId="35" fillId="2" borderId="16" xfId="0" applyFont="1" applyFill="1" applyBorder="1" applyAlignment="1">
      <alignment horizontal="left" vertical="center" shrinkToFit="1"/>
    </xf>
    <xf numFmtId="20" fontId="33" fillId="2" borderId="13" xfId="0" applyNumberFormat="1" applyFont="1" applyFill="1" applyBorder="1" applyAlignment="1">
      <alignment horizontal="left" vertical="center" wrapText="1"/>
    </xf>
    <xf numFmtId="0" fontId="33" fillId="2" borderId="2" xfId="0" applyFont="1" applyFill="1" applyBorder="1" applyAlignment="1">
      <alignment vertical="center" wrapText="1"/>
    </xf>
    <xf numFmtId="0" fontId="33" fillId="2" borderId="3" xfId="0" applyFont="1" applyFill="1" applyBorder="1" applyAlignment="1">
      <alignment vertical="center" wrapText="1"/>
    </xf>
    <xf numFmtId="0" fontId="35" fillId="2" borderId="43" xfId="0" applyFont="1" applyFill="1" applyBorder="1" applyAlignment="1">
      <alignment horizontal="left" vertical="center" wrapText="1"/>
    </xf>
    <xf numFmtId="0" fontId="33" fillId="2" borderId="44" xfId="0" applyFont="1" applyFill="1" applyBorder="1" applyAlignment="1">
      <alignment vertical="center" wrapText="1"/>
    </xf>
    <xf numFmtId="0" fontId="33" fillId="2" borderId="45" xfId="0" applyFont="1" applyFill="1" applyBorder="1" applyAlignment="1">
      <alignment vertical="center" wrapText="1"/>
    </xf>
    <xf numFmtId="0" fontId="38" fillId="2" borderId="0" xfId="0" applyFont="1" applyFill="1">
      <alignment vertical="center"/>
    </xf>
    <xf numFmtId="0" fontId="19" fillId="0" borderId="8" xfId="0" applyFont="1" applyBorder="1" applyAlignment="1">
      <alignment horizontal="left" vertical="center"/>
    </xf>
    <xf numFmtId="0" fontId="35" fillId="2" borderId="8" xfId="0" applyFont="1" applyFill="1" applyBorder="1" applyAlignment="1">
      <alignment vertical="center"/>
    </xf>
    <xf numFmtId="0" fontId="39" fillId="0" borderId="0" xfId="0" applyFont="1">
      <alignment vertical="center"/>
    </xf>
    <xf numFmtId="0" fontId="1" fillId="2" borderId="0" xfId="0" applyFont="1" applyFill="1" applyAlignment="1">
      <alignment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 fillId="2" borderId="0" xfId="0" applyFont="1" applyFill="1" applyAlignment="1">
      <alignment vertical="center"/>
    </xf>
    <xf numFmtId="0" fontId="19" fillId="2" borderId="0" xfId="0" applyFont="1" applyFill="1" applyAlignment="1">
      <alignment vertical="center"/>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35" xfId="0" applyFont="1" applyFill="1" applyBorder="1" applyAlignment="1">
      <alignment vertical="top" wrapText="1"/>
    </xf>
    <xf numFmtId="0" fontId="33" fillId="2" borderId="18" xfId="0" applyFont="1" applyFill="1" applyBorder="1" applyAlignment="1">
      <alignment vertical="top" wrapText="1"/>
    </xf>
    <xf numFmtId="0" fontId="33" fillId="2" borderId="19" xfId="0" applyFont="1" applyFill="1" applyBorder="1" applyAlignment="1">
      <alignment vertical="top" wrapText="1"/>
    </xf>
    <xf numFmtId="0" fontId="23" fillId="2" borderId="28"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26" xfId="0" applyFont="1" applyFill="1" applyBorder="1" applyAlignment="1">
      <alignment horizontal="left" vertical="center" wrapText="1"/>
    </xf>
    <xf numFmtId="0" fontId="33" fillId="2" borderId="31" xfId="0" applyFont="1" applyFill="1" applyBorder="1" applyAlignment="1">
      <alignment horizontal="center" vertical="center" wrapText="1"/>
    </xf>
    <xf numFmtId="0" fontId="34" fillId="2" borderId="32" xfId="0" applyFont="1" applyFill="1" applyBorder="1" applyAlignment="1">
      <alignment vertical="center" wrapText="1"/>
    </xf>
    <xf numFmtId="0" fontId="34" fillId="2" borderId="33" xfId="0" applyFont="1" applyFill="1" applyBorder="1" applyAlignment="1">
      <alignment vertical="center" wrapText="1"/>
    </xf>
    <xf numFmtId="0" fontId="34" fillId="2" borderId="34" xfId="0" applyFont="1" applyFill="1" applyBorder="1" applyAlignment="1">
      <alignment vertical="center" wrapText="1"/>
    </xf>
    <xf numFmtId="0" fontId="35" fillId="2" borderId="24" xfId="0" applyFont="1" applyFill="1" applyBorder="1" applyAlignment="1">
      <alignment vertical="center" wrapText="1"/>
    </xf>
    <xf numFmtId="0" fontId="35" fillId="2" borderId="10" xfId="0" applyFont="1" applyFill="1" applyBorder="1" applyAlignment="1">
      <alignment vertical="center" wrapText="1"/>
    </xf>
    <xf numFmtId="0" fontId="35" fillId="2" borderId="20" xfId="0" applyFont="1" applyFill="1" applyBorder="1" applyAlignment="1">
      <alignment vertical="center" wrapText="1"/>
    </xf>
    <xf numFmtId="0" fontId="27" fillId="2" borderId="0" xfId="0" applyFont="1" applyFill="1" applyAlignment="1">
      <alignment horizontal="left" vertical="center"/>
    </xf>
    <xf numFmtId="0" fontId="23" fillId="2" borderId="27"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2" fillId="2" borderId="0" xfId="0" applyFont="1" applyFill="1" applyAlignment="1"/>
    <xf numFmtId="0" fontId="7" fillId="2" borderId="9" xfId="0" applyFont="1" applyFill="1" applyBorder="1" applyAlignment="1">
      <alignment vertical="center"/>
    </xf>
    <xf numFmtId="0" fontId="33" fillId="2" borderId="7" xfId="0" applyFont="1" applyFill="1" applyBorder="1" applyAlignment="1">
      <alignment vertical="top" wrapText="1"/>
    </xf>
    <xf numFmtId="0" fontId="33" fillId="2" borderId="8" xfId="0" applyFont="1" applyFill="1" applyBorder="1" applyAlignment="1">
      <alignment vertical="top" wrapText="1"/>
    </xf>
    <xf numFmtId="0" fontId="33" fillId="2" borderId="23" xfId="0" applyFont="1" applyFill="1" applyBorder="1" applyAlignment="1">
      <alignment vertical="top" wrapText="1"/>
    </xf>
    <xf numFmtId="0" fontId="23" fillId="2" borderId="25" xfId="0" applyFont="1" applyFill="1" applyBorder="1" applyAlignment="1">
      <alignment horizontal="left" vertical="center" wrapText="1"/>
    </xf>
    <xf numFmtId="0" fontId="1" fillId="2" borderId="0" xfId="0" applyFont="1" applyFill="1" applyAlignment="1">
      <alignment vertical="center"/>
    </xf>
    <xf numFmtId="0" fontId="19" fillId="2" borderId="0" xfId="0" applyFont="1" applyFill="1" applyBorder="1" applyAlignment="1">
      <alignment vertical="center"/>
    </xf>
    <xf numFmtId="0" fontId="23" fillId="2" borderId="30" xfId="0" applyFont="1" applyFill="1" applyBorder="1" applyAlignment="1">
      <alignment horizontal="left" vertical="center" wrapText="1"/>
    </xf>
    <xf numFmtId="0" fontId="40" fillId="2" borderId="0" xfId="0"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1" fillId="2" borderId="0" xfId="0" applyFont="1" applyFill="1" applyAlignment="1">
      <alignment horizontal="left" vertical="center"/>
    </xf>
    <xf numFmtId="0" fontId="10" fillId="2" borderId="2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180" fontId="10" fillId="2" borderId="38" xfId="0" applyNumberFormat="1" applyFont="1" applyFill="1" applyBorder="1" applyAlignment="1">
      <alignment vertical="center" shrinkToFit="1"/>
    </xf>
    <xf numFmtId="180" fontId="10" fillId="2" borderId="33" xfId="0" applyNumberFormat="1" applyFont="1" applyFill="1" applyBorder="1" applyAlignment="1">
      <alignment vertical="center" shrinkToFit="1"/>
    </xf>
    <xf numFmtId="180" fontId="10" fillId="2" borderId="39" xfId="0" applyNumberFormat="1" applyFont="1" applyFill="1" applyBorder="1" applyAlignment="1">
      <alignment vertical="center" shrinkToFit="1"/>
    </xf>
    <xf numFmtId="178" fontId="10" fillId="2" borderId="10" xfId="0" applyNumberFormat="1" applyFont="1" applyFill="1" applyBorder="1" applyAlignment="1">
      <alignment vertical="center"/>
    </xf>
    <xf numFmtId="178" fontId="10" fillId="2" borderId="0" xfId="0" applyNumberFormat="1" applyFont="1" applyFill="1" applyBorder="1" applyAlignment="1">
      <alignment vertical="center"/>
    </xf>
    <xf numFmtId="0" fontId="1" fillId="5" borderId="2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0" xfId="0" applyFont="1" applyFill="1" applyAlignment="1">
      <alignment horizontal="right" vertical="center"/>
    </xf>
    <xf numFmtId="179" fontId="10" fillId="2" borderId="0" xfId="0" applyNumberFormat="1" applyFont="1" applyFill="1" applyAlignment="1">
      <alignment vertical="center" shrinkToFit="1"/>
    </xf>
    <xf numFmtId="0" fontId="1" fillId="2" borderId="6" xfId="0" applyFont="1" applyFill="1" applyBorder="1" applyAlignment="1">
      <alignment vertical="center"/>
    </xf>
    <xf numFmtId="0" fontId="1" fillId="2" borderId="5" xfId="0" applyFont="1" applyFill="1" applyBorder="1" applyAlignment="1">
      <alignment vertical="center"/>
    </xf>
    <xf numFmtId="0" fontId="8" fillId="2" borderId="0" xfId="0" applyFont="1" applyFill="1" applyAlignment="1">
      <alignment horizontal="center" vertical="center"/>
    </xf>
    <xf numFmtId="0" fontId="1" fillId="2" borderId="0" xfId="0" applyFont="1" applyFill="1" applyAlignment="1">
      <alignment horizontal="center" vertical="center"/>
    </xf>
    <xf numFmtId="49" fontId="1" fillId="2" borderId="23" xfId="0" quotePrefix="1" applyNumberFormat="1" applyFont="1" applyFill="1" applyBorder="1" applyAlignment="1">
      <alignment horizontal="center" vertical="center"/>
    </xf>
    <xf numFmtId="49" fontId="1" fillId="2" borderId="37" xfId="0" quotePrefix="1" applyNumberFormat="1" applyFont="1" applyFill="1" applyBorder="1" applyAlignment="1">
      <alignment horizontal="center" vertical="center"/>
    </xf>
    <xf numFmtId="49" fontId="16" fillId="4" borderId="8" xfId="0" applyNumberFormat="1" applyFont="1" applyFill="1" applyBorder="1" applyAlignment="1" applyProtection="1">
      <alignment horizontal="center"/>
    </xf>
    <xf numFmtId="178" fontId="10" fillId="2" borderId="0" xfId="0" applyNumberFormat="1" applyFont="1" applyFill="1" applyAlignment="1">
      <alignment vertical="center"/>
    </xf>
    <xf numFmtId="0" fontId="1" fillId="2" borderId="0" xfId="0" applyFont="1" applyFill="1" applyBorder="1" applyAlignment="1">
      <alignment horizontal="right" vertical="center"/>
    </xf>
    <xf numFmtId="0" fontId="18" fillId="2" borderId="0" xfId="0" applyFont="1" applyFill="1" applyAlignment="1">
      <alignment horizontal="center" vertical="center"/>
    </xf>
    <xf numFmtId="179" fontId="10" fillId="2" borderId="38" xfId="0" applyNumberFormat="1" applyFont="1" applyFill="1" applyBorder="1" applyAlignment="1">
      <alignment vertical="center" shrinkToFit="1"/>
    </xf>
    <xf numFmtId="179" fontId="10" fillId="2" borderId="33" xfId="0" applyNumberFormat="1" applyFont="1" applyFill="1" applyBorder="1" applyAlignment="1">
      <alignment vertical="center" shrinkToFit="1"/>
    </xf>
    <xf numFmtId="179" fontId="10" fillId="2" borderId="39" xfId="0" applyNumberFormat="1" applyFont="1" applyFill="1" applyBorder="1" applyAlignment="1">
      <alignment vertical="center" shrinkToFit="1"/>
    </xf>
    <xf numFmtId="0" fontId="1" fillId="2" borderId="10" xfId="0" applyFont="1" applyFill="1" applyBorder="1" applyAlignment="1">
      <alignment vertical="center"/>
    </xf>
    <xf numFmtId="0" fontId="1" fillId="2" borderId="10" xfId="0" applyFont="1" applyFill="1" applyBorder="1" applyAlignment="1">
      <alignment horizontal="right" vertical="center"/>
    </xf>
    <xf numFmtId="0" fontId="1" fillId="2" borderId="18" xfId="0" applyFont="1" applyFill="1" applyBorder="1" applyAlignment="1">
      <alignment vertical="center"/>
    </xf>
    <xf numFmtId="0" fontId="1" fillId="2" borderId="18" xfId="0" applyFont="1" applyFill="1" applyBorder="1" applyAlignment="1">
      <alignment horizontal="right" vertical="center"/>
    </xf>
    <xf numFmtId="177" fontId="10" fillId="2" borderId="10" xfId="0" applyNumberFormat="1" applyFont="1" applyFill="1" applyBorder="1" applyAlignment="1">
      <alignment horizontal="right" vertical="center"/>
    </xf>
    <xf numFmtId="0" fontId="29" fillId="2" borderId="0" xfId="0" applyFont="1" applyFill="1" applyAlignment="1">
      <alignment horizontal="left" vertical="center"/>
    </xf>
    <xf numFmtId="0" fontId="9" fillId="2" borderId="0" xfId="0" applyFont="1" applyFill="1" applyAlignment="1">
      <alignment vertical="center"/>
    </xf>
    <xf numFmtId="0" fontId="1" fillId="2" borderId="9" xfId="0" applyFont="1" applyFill="1" applyBorder="1" applyAlignment="1">
      <alignment vertical="center"/>
    </xf>
    <xf numFmtId="0" fontId="2" fillId="2" borderId="9" xfId="0" applyFont="1" applyFill="1" applyBorder="1" applyAlignment="1">
      <alignment vertical="center"/>
    </xf>
    <xf numFmtId="0" fontId="2" fillId="5" borderId="9" xfId="0" applyFont="1" applyFill="1" applyBorder="1" applyAlignment="1" applyProtection="1">
      <alignment horizontal="center" vertical="center"/>
      <protection locked="0"/>
    </xf>
    <xf numFmtId="0" fontId="2" fillId="2" borderId="2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1" xfId="0" applyFont="1" applyFill="1" applyBorder="1" applyAlignment="1">
      <alignment horizontal="center" vertical="center"/>
    </xf>
    <xf numFmtId="49" fontId="1" fillId="5" borderId="6" xfId="0" applyNumberFormat="1" applyFont="1" applyFill="1" applyBorder="1" applyAlignment="1" applyProtection="1">
      <alignment vertical="center"/>
      <protection locked="0"/>
    </xf>
    <xf numFmtId="49" fontId="1" fillId="5" borderId="8" xfId="0" applyNumberFormat="1" applyFont="1" applyFill="1" applyBorder="1" applyAlignment="1" applyProtection="1">
      <alignment horizontal="center" vertical="center"/>
      <protection locked="0"/>
    </xf>
    <xf numFmtId="49" fontId="13" fillId="5" borderId="8" xfId="0" applyNumberFormat="1" applyFont="1" applyFill="1" applyBorder="1" applyAlignment="1" applyProtection="1">
      <alignment vertical="center" shrinkToFit="1"/>
      <protection locked="0"/>
    </xf>
    <xf numFmtId="49" fontId="13" fillId="5" borderId="9" xfId="0" applyNumberFormat="1" applyFont="1" applyFill="1" applyBorder="1" applyAlignment="1" applyProtection="1">
      <alignment vertical="center" shrinkToFit="1"/>
      <protection locked="0"/>
    </xf>
    <xf numFmtId="0" fontId="1" fillId="5" borderId="9" xfId="0" applyNumberFormat="1" applyFont="1" applyFill="1" applyBorder="1" applyAlignment="1" applyProtection="1">
      <alignment horizontal="center" vertical="center"/>
      <protection locked="0"/>
    </xf>
    <xf numFmtId="0" fontId="1" fillId="6" borderId="6" xfId="0" applyNumberFormat="1" applyFont="1" applyFill="1" applyBorder="1" applyAlignment="1" applyProtection="1">
      <alignment horizontal="center" vertical="center" shrinkToFit="1"/>
    </xf>
    <xf numFmtId="0" fontId="1"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1" xfId="0" applyFont="1" applyFill="1" applyBorder="1" applyAlignment="1">
      <alignment horizontal="center" vertical="center"/>
    </xf>
    <xf numFmtId="0" fontId="1" fillId="5" borderId="6" xfId="0" applyFont="1" applyFill="1" applyBorder="1" applyAlignment="1" applyProtection="1">
      <alignment vertical="center"/>
      <protection locked="0"/>
    </xf>
    <xf numFmtId="0" fontId="12" fillId="5" borderId="8" xfId="0" applyFont="1" applyFill="1" applyBorder="1" applyAlignment="1" applyProtection="1">
      <alignment vertical="center"/>
      <protection locked="0"/>
    </xf>
    <xf numFmtId="0" fontId="12" fillId="5" borderId="9" xfId="0" applyFont="1" applyFill="1" applyBorder="1" applyAlignment="1" applyProtection="1">
      <alignment vertical="center"/>
      <protection locked="0"/>
    </xf>
    <xf numFmtId="0" fontId="13" fillId="5" borderId="22" xfId="0" applyFont="1" applyFill="1" applyBorder="1" applyAlignment="1" applyProtection="1">
      <alignment vertical="top" wrapText="1"/>
      <protection locked="0"/>
    </xf>
    <xf numFmtId="0" fontId="13" fillId="5" borderId="8" xfId="0" applyFont="1" applyFill="1" applyBorder="1" applyAlignment="1" applyProtection="1">
      <alignment vertical="top" wrapText="1"/>
      <protection locked="0"/>
    </xf>
    <xf numFmtId="0" fontId="13" fillId="5" borderId="23" xfId="0" applyFont="1" applyFill="1" applyBorder="1" applyAlignment="1" applyProtection="1">
      <alignment vertical="top" wrapText="1"/>
      <protection locked="0"/>
    </xf>
    <xf numFmtId="0" fontId="13" fillId="5" borderId="17" xfId="0" applyFont="1" applyFill="1" applyBorder="1" applyAlignment="1" applyProtection="1">
      <alignment vertical="top" wrapText="1"/>
      <protection locked="0"/>
    </xf>
    <xf numFmtId="0" fontId="13" fillId="5" borderId="0" xfId="0" applyFont="1" applyFill="1" applyBorder="1" applyAlignment="1" applyProtection="1">
      <alignment vertical="top" wrapText="1"/>
      <protection locked="0"/>
    </xf>
    <xf numFmtId="0" fontId="13" fillId="5" borderId="21" xfId="0" applyFont="1" applyFill="1" applyBorder="1" applyAlignment="1" applyProtection="1">
      <alignment vertical="top" wrapText="1"/>
      <protection locked="0"/>
    </xf>
    <xf numFmtId="0" fontId="13" fillId="5" borderId="40" xfId="0" applyFont="1" applyFill="1" applyBorder="1" applyAlignment="1" applyProtection="1">
      <alignment vertical="top" wrapText="1"/>
      <protection locked="0"/>
    </xf>
    <xf numFmtId="0" fontId="13" fillId="5" borderId="9" xfId="0" applyFont="1" applyFill="1" applyBorder="1" applyAlignment="1" applyProtection="1">
      <alignment vertical="top" wrapText="1"/>
      <protection locked="0"/>
    </xf>
    <xf numFmtId="0" fontId="13" fillId="5" borderId="37" xfId="0" applyFont="1" applyFill="1" applyBorder="1" applyAlignment="1" applyProtection="1">
      <alignment vertical="top" wrapText="1"/>
      <protection locked="0"/>
    </xf>
    <xf numFmtId="5" fontId="1" fillId="2" borderId="9" xfId="0" applyNumberFormat="1" applyFont="1" applyFill="1" applyBorder="1" applyAlignment="1">
      <alignment horizontal="right" vertical="center"/>
    </xf>
    <xf numFmtId="177" fontId="10" fillId="2" borderId="18" xfId="0" applyNumberFormat="1" applyFont="1" applyFill="1" applyBorder="1" applyAlignment="1">
      <alignment horizontal="right" vertical="center"/>
    </xf>
    <xf numFmtId="0" fontId="1" fillId="2" borderId="17" xfId="0" applyFont="1" applyFill="1" applyBorder="1" applyAlignment="1">
      <alignment horizontal="center" vertical="center"/>
    </xf>
    <xf numFmtId="0" fontId="1" fillId="2" borderId="0" xfId="0" applyFont="1" applyFill="1" applyBorder="1" applyAlignment="1">
      <alignment vertical="center"/>
    </xf>
    <xf numFmtId="0" fontId="1" fillId="2" borderId="21" xfId="0" applyFont="1" applyFill="1" applyBorder="1" applyAlignment="1">
      <alignment horizontal="right" vertical="center"/>
    </xf>
    <xf numFmtId="0" fontId="1" fillId="2" borderId="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7" xfId="0" applyFont="1" applyFill="1" applyBorder="1" applyAlignment="1">
      <alignment horizontal="center" vertical="center"/>
    </xf>
    <xf numFmtId="0" fontId="1" fillId="5" borderId="6" xfId="0" applyNumberFormat="1" applyFont="1" applyFill="1" applyBorder="1" applyAlignment="1" applyProtection="1">
      <alignment horizontal="right" vertical="center"/>
      <protection locked="0"/>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1" fillId="2" borderId="0" xfId="0" applyFont="1" applyFill="1" applyBorder="1" applyAlignment="1">
      <alignment horizontal="center" vertical="center"/>
    </xf>
  </cellXfs>
  <cellStyles count="1">
    <cellStyle name="標準" xfId="0" builtinId="0"/>
  </cellStyles>
  <dxfs count="22">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color rgb="FFFF0000"/>
      </font>
      <numFmt numFmtId="0" formatCode="General"/>
      <fill>
        <patternFill>
          <bgColor theme="0"/>
        </patternFill>
      </fill>
    </dxf>
    <dxf>
      <font>
        <color rgb="FFFF0000"/>
      </font>
      <fill>
        <patternFill>
          <bgColor theme="0"/>
        </patternFill>
      </fill>
    </dxf>
    <dxf>
      <font>
        <color rgb="FFFF000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30</xdr:row>
      <xdr:rowOff>57150</xdr:rowOff>
    </xdr:from>
    <xdr:to>
      <xdr:col>3</xdr:col>
      <xdr:colOff>504825</xdr:colOff>
      <xdr:row>31</xdr:row>
      <xdr:rowOff>28576</xdr:rowOff>
    </xdr:to>
    <xdr:pic>
      <xdr:nvPicPr>
        <xdr:cNvPr id="6187" name="Picture 6" descr="朝">
          <a:extLst>
            <a:ext uri="{FF2B5EF4-FFF2-40B4-BE49-F238E27FC236}">
              <a16:creationId xmlns:a16="http://schemas.microsoft.com/office/drawing/2014/main" id="{00000000-0008-0000-0000-00002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5248275"/>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26</xdr:row>
      <xdr:rowOff>19050</xdr:rowOff>
    </xdr:from>
    <xdr:to>
      <xdr:col>3</xdr:col>
      <xdr:colOff>495300</xdr:colOff>
      <xdr:row>26</xdr:row>
      <xdr:rowOff>180975</xdr:rowOff>
    </xdr:to>
    <xdr:pic>
      <xdr:nvPicPr>
        <xdr:cNvPr id="6188" name="Picture 8" descr="夕">
          <a:extLst>
            <a:ext uri="{FF2B5EF4-FFF2-40B4-BE49-F238E27FC236}">
              <a16:creationId xmlns:a16="http://schemas.microsoft.com/office/drawing/2014/main" id="{00000000-0008-0000-0000-00002C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4410075"/>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21</xdr:row>
      <xdr:rowOff>47625</xdr:rowOff>
    </xdr:from>
    <xdr:to>
      <xdr:col>3</xdr:col>
      <xdr:colOff>466725</xdr:colOff>
      <xdr:row>21</xdr:row>
      <xdr:rowOff>47625</xdr:rowOff>
    </xdr:to>
    <xdr:pic>
      <xdr:nvPicPr>
        <xdr:cNvPr id="6189" name="Picture 9" descr="朝">
          <a:extLst>
            <a:ext uri="{FF2B5EF4-FFF2-40B4-BE49-F238E27FC236}">
              <a16:creationId xmlns:a16="http://schemas.microsoft.com/office/drawing/2014/main" id="{00000000-0008-0000-0000-00002D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38550"/>
          <a:ext cx="409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35</xdr:row>
      <xdr:rowOff>28575</xdr:rowOff>
    </xdr:from>
    <xdr:to>
      <xdr:col>3</xdr:col>
      <xdr:colOff>495300</xdr:colOff>
      <xdr:row>35</xdr:row>
      <xdr:rowOff>190500</xdr:rowOff>
    </xdr:to>
    <xdr:pic>
      <xdr:nvPicPr>
        <xdr:cNvPr id="6190" name="Picture 10" descr="朝">
          <a:extLst>
            <a:ext uri="{FF2B5EF4-FFF2-40B4-BE49-F238E27FC236}">
              <a16:creationId xmlns:a16="http://schemas.microsoft.com/office/drawing/2014/main" id="{00000000-0008-0000-0000-00002E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6819900"/>
          <a:ext cx="447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21</xdr:row>
      <xdr:rowOff>28575</xdr:rowOff>
    </xdr:from>
    <xdr:to>
      <xdr:col>3</xdr:col>
      <xdr:colOff>504825</xdr:colOff>
      <xdr:row>22</xdr:row>
      <xdr:rowOff>0</xdr:rowOff>
    </xdr:to>
    <xdr:pic>
      <xdr:nvPicPr>
        <xdr:cNvPr id="6191" name="Picture 6" descr="朝">
          <a:extLst>
            <a:ext uri="{FF2B5EF4-FFF2-40B4-BE49-F238E27FC236}">
              <a16:creationId xmlns:a16="http://schemas.microsoft.com/office/drawing/2014/main" id="{00000000-0008-0000-0000-00002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19500"/>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34</xdr:row>
      <xdr:rowOff>0</xdr:rowOff>
    </xdr:from>
    <xdr:to>
      <xdr:col>3</xdr:col>
      <xdr:colOff>495300</xdr:colOff>
      <xdr:row>34</xdr:row>
      <xdr:rowOff>161925</xdr:rowOff>
    </xdr:to>
    <xdr:pic>
      <xdr:nvPicPr>
        <xdr:cNvPr id="6192" name="Picture 8" descr="夕">
          <a:extLst>
            <a:ext uri="{FF2B5EF4-FFF2-40B4-BE49-F238E27FC236}">
              <a16:creationId xmlns:a16="http://schemas.microsoft.com/office/drawing/2014/main" id="{00000000-0008-0000-0000-000030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6591300"/>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5886450</xdr:colOff>
      <xdr:row>57</xdr:row>
      <xdr:rowOff>57150</xdr:rowOff>
    </xdr:from>
    <xdr:to>
      <xdr:col>3</xdr:col>
      <xdr:colOff>285750</xdr:colOff>
      <xdr:row>63</xdr:row>
      <xdr:rowOff>152400</xdr:rowOff>
    </xdr:to>
    <xdr:grpSp>
      <xdr:nvGrpSpPr>
        <xdr:cNvPr id="6194" name="グループ化 26">
          <a:extLst>
            <a:ext uri="{FF2B5EF4-FFF2-40B4-BE49-F238E27FC236}">
              <a16:creationId xmlns:a16="http://schemas.microsoft.com/office/drawing/2014/main" id="{00000000-0008-0000-0000-000032180000}"/>
            </a:ext>
          </a:extLst>
        </xdr:cNvPr>
        <xdr:cNvGrpSpPr>
          <a:grpSpLocks noChangeAspect="1"/>
        </xdr:cNvGrpSpPr>
      </xdr:nvGrpSpPr>
      <xdr:grpSpPr bwMode="auto">
        <a:xfrm>
          <a:off x="8029575" y="11782425"/>
          <a:ext cx="2352675" cy="1143000"/>
          <a:chOff x="7429500" y="9772650"/>
          <a:chExt cx="2848333" cy="1619250"/>
        </a:xfrm>
      </xdr:grpSpPr>
      <xdr:pic>
        <xdr:nvPicPr>
          <xdr:cNvPr id="6196" name="図 23" descr="sugadaira_o.jpg">
            <a:extLst>
              <a:ext uri="{FF2B5EF4-FFF2-40B4-BE49-F238E27FC236}">
                <a16:creationId xmlns:a16="http://schemas.microsoft.com/office/drawing/2014/main" id="{00000000-0008-0000-0000-0000341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0" y="9772650"/>
            <a:ext cx="2848333"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97" name="図 25">
            <a:extLst>
              <a:ext uri="{FF2B5EF4-FFF2-40B4-BE49-F238E27FC236}">
                <a16:creationId xmlns:a16="http://schemas.microsoft.com/office/drawing/2014/main" id="{00000000-0008-0000-0000-000035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39050" y="10896600"/>
            <a:ext cx="2400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6867525</xdr:colOff>
      <xdr:row>1</xdr:row>
      <xdr:rowOff>85725</xdr:rowOff>
    </xdr:from>
    <xdr:to>
      <xdr:col>3</xdr:col>
      <xdr:colOff>228600</xdr:colOff>
      <xdr:row>5</xdr:row>
      <xdr:rowOff>152400</xdr:rowOff>
    </xdr:to>
    <xdr:pic>
      <xdr:nvPicPr>
        <xdr:cNvPr id="6195" name="Picture 985" descr="藤沢スキー協会ロゴ">
          <a:extLst>
            <a:ext uri="{FF2B5EF4-FFF2-40B4-BE49-F238E27FC236}">
              <a16:creationId xmlns:a16="http://schemas.microsoft.com/office/drawing/2014/main" id="{00000000-0008-0000-0000-00003318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10650" y="466725"/>
          <a:ext cx="1314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18</xdr:row>
      <xdr:rowOff>57150</xdr:rowOff>
    </xdr:from>
    <xdr:to>
      <xdr:col>7</xdr:col>
      <xdr:colOff>152400</xdr:colOff>
      <xdr:row>20</xdr:row>
      <xdr:rowOff>85725</xdr:rowOff>
    </xdr:to>
    <xdr:sp macro="" textlink="">
      <xdr:nvSpPr>
        <xdr:cNvPr id="3073" name="角丸四角形 6">
          <a:extLst>
            <a:ext uri="{FF2B5EF4-FFF2-40B4-BE49-F238E27FC236}">
              <a16:creationId xmlns:a16="http://schemas.microsoft.com/office/drawing/2014/main" id="{00000000-0008-0000-0100-0000010C0000}"/>
            </a:ext>
          </a:extLst>
        </xdr:cNvPr>
        <xdr:cNvSpPr>
          <a:spLocks noChangeArrowheads="1"/>
        </xdr:cNvSpPr>
      </xdr:nvSpPr>
      <xdr:spPr bwMode="auto">
        <a:xfrm>
          <a:off x="581025" y="3962400"/>
          <a:ext cx="904875" cy="37147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Ａコース</a:t>
          </a:r>
          <a:endParaRPr lang="ja-JP" altLang="en-US"/>
        </a:p>
      </xdr:txBody>
    </xdr:sp>
    <xdr:clientData/>
  </xdr:twoCellAnchor>
  <xdr:twoCellAnchor>
    <xdr:from>
      <xdr:col>3</xdr:col>
      <xdr:colOff>19050</xdr:colOff>
      <xdr:row>22</xdr:row>
      <xdr:rowOff>9525</xdr:rowOff>
    </xdr:from>
    <xdr:to>
      <xdr:col>7</xdr:col>
      <xdr:colOff>171450</xdr:colOff>
      <xdr:row>24</xdr:row>
      <xdr:rowOff>85725</xdr:rowOff>
    </xdr:to>
    <xdr:sp macro="" textlink="">
      <xdr:nvSpPr>
        <xdr:cNvPr id="3074" name="角丸四角形 7">
          <a:extLst>
            <a:ext uri="{FF2B5EF4-FFF2-40B4-BE49-F238E27FC236}">
              <a16:creationId xmlns:a16="http://schemas.microsoft.com/office/drawing/2014/main" id="{00000000-0008-0000-0100-0000020C0000}"/>
            </a:ext>
          </a:extLst>
        </xdr:cNvPr>
        <xdr:cNvSpPr>
          <a:spLocks noChangeArrowheads="1"/>
        </xdr:cNvSpPr>
      </xdr:nvSpPr>
      <xdr:spPr bwMode="auto">
        <a:xfrm>
          <a:off x="590550" y="4600575"/>
          <a:ext cx="914400" cy="41910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Ｂコース</a:t>
          </a:r>
          <a:endParaRPr lang="ja-JP" altLang="en-US"/>
        </a:p>
      </xdr:txBody>
    </xdr:sp>
    <xdr:clientData/>
  </xdr:twoCellAnchor>
  <xdr:twoCellAnchor>
    <xdr:from>
      <xdr:col>3</xdr:col>
      <xdr:colOff>28575</xdr:colOff>
      <xdr:row>32</xdr:row>
      <xdr:rowOff>38100</xdr:rowOff>
    </xdr:from>
    <xdr:to>
      <xdr:col>13</xdr:col>
      <xdr:colOff>38100</xdr:colOff>
      <xdr:row>33</xdr:row>
      <xdr:rowOff>142875</xdr:rowOff>
    </xdr:to>
    <xdr:sp macro="" textlink="">
      <xdr:nvSpPr>
        <xdr:cNvPr id="3075" name="角丸四角形 2">
          <a:extLst>
            <a:ext uri="{FF2B5EF4-FFF2-40B4-BE49-F238E27FC236}">
              <a16:creationId xmlns:a16="http://schemas.microsoft.com/office/drawing/2014/main" id="{00000000-0008-0000-0100-0000030C0000}"/>
            </a:ext>
          </a:extLst>
        </xdr:cNvPr>
        <xdr:cNvSpPr>
          <a:spLocks noChangeArrowheads="1"/>
        </xdr:cNvSpPr>
      </xdr:nvSpPr>
      <xdr:spPr bwMode="auto">
        <a:xfrm>
          <a:off x="600075" y="6515100"/>
          <a:ext cx="1914525" cy="27622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１</a:t>
          </a:r>
          <a:r>
            <a:rPr lang="ja-JP" altLang="en-US" sz="1100" b="1" i="0" u="none" strike="noStrike" baseline="0">
              <a:solidFill>
                <a:srgbClr val="FFFFFF"/>
              </a:solidFill>
              <a:latin typeface="ＭＳ Ｐゴシック"/>
              <a:ea typeface="ＭＳ Ｐゴシック"/>
            </a:rPr>
            <a:t>日（金）　Ａコース</a:t>
          </a:r>
          <a:endParaRPr lang="ja-JP" altLang="en-US"/>
        </a:p>
      </xdr:txBody>
    </xdr:sp>
    <xdr:clientData/>
  </xdr:twoCellAnchor>
  <xdr:twoCellAnchor>
    <xdr:from>
      <xdr:col>3</xdr:col>
      <xdr:colOff>28575</xdr:colOff>
      <xdr:row>38</xdr:row>
      <xdr:rowOff>161925</xdr:rowOff>
    </xdr:from>
    <xdr:to>
      <xdr:col>16</xdr:col>
      <xdr:colOff>57150</xdr:colOff>
      <xdr:row>40</xdr:row>
      <xdr:rowOff>104775</xdr:rowOff>
    </xdr:to>
    <xdr:sp macro="" textlink="">
      <xdr:nvSpPr>
        <xdr:cNvPr id="3076" name="角丸四角形 3">
          <a:extLst>
            <a:ext uri="{FF2B5EF4-FFF2-40B4-BE49-F238E27FC236}">
              <a16:creationId xmlns:a16="http://schemas.microsoft.com/office/drawing/2014/main" id="{00000000-0008-0000-0100-0000040C0000}"/>
            </a:ext>
          </a:extLst>
        </xdr:cNvPr>
        <xdr:cNvSpPr>
          <a:spLocks noChangeArrowheads="1"/>
        </xdr:cNvSpPr>
      </xdr:nvSpPr>
      <xdr:spPr bwMode="auto">
        <a:xfrm>
          <a:off x="600075" y="7839075"/>
          <a:ext cx="2505075"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２</a:t>
          </a:r>
          <a:r>
            <a:rPr lang="ja-JP" altLang="en-US" sz="1100" b="1" i="0" u="none" strike="noStrike" baseline="0">
              <a:solidFill>
                <a:srgbClr val="FFFFFF"/>
              </a:solidFill>
              <a:latin typeface="ＭＳ Ｐゴシック"/>
              <a:ea typeface="ＭＳ Ｐゴシック"/>
            </a:rPr>
            <a:t>日（土） Ａコース、 Ｂコース</a:t>
          </a:r>
          <a:endParaRPr lang="ja-JP" altLang="en-US"/>
        </a:p>
      </xdr:txBody>
    </xdr:sp>
    <xdr:clientData/>
  </xdr:twoCellAnchor>
  <xdr:twoCellAnchor>
    <xdr:from>
      <xdr:col>3</xdr:col>
      <xdr:colOff>28575</xdr:colOff>
      <xdr:row>43</xdr:row>
      <xdr:rowOff>142875</xdr:rowOff>
    </xdr:from>
    <xdr:to>
      <xdr:col>16</xdr:col>
      <xdr:colOff>66675</xdr:colOff>
      <xdr:row>45</xdr:row>
      <xdr:rowOff>85725</xdr:rowOff>
    </xdr:to>
    <xdr:sp macro="" textlink="">
      <xdr:nvSpPr>
        <xdr:cNvPr id="3077" name="角丸四角形 1">
          <a:extLst>
            <a:ext uri="{FF2B5EF4-FFF2-40B4-BE49-F238E27FC236}">
              <a16:creationId xmlns:a16="http://schemas.microsoft.com/office/drawing/2014/main" id="{00000000-0008-0000-0100-0000050C0000}"/>
            </a:ext>
          </a:extLst>
        </xdr:cNvPr>
        <xdr:cNvSpPr>
          <a:spLocks noChangeArrowheads="1"/>
        </xdr:cNvSpPr>
      </xdr:nvSpPr>
      <xdr:spPr bwMode="auto">
        <a:xfrm>
          <a:off x="600075" y="9020175"/>
          <a:ext cx="2514600"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３</a:t>
          </a:r>
          <a:r>
            <a:rPr lang="ja-JP" altLang="en-US" sz="1100" b="1" i="0" u="none" strike="noStrike" baseline="0">
              <a:solidFill>
                <a:srgbClr val="FFFFFF"/>
              </a:solidFill>
              <a:latin typeface="ＭＳ Ｐゴシック"/>
              <a:ea typeface="ＭＳ Ｐゴシック"/>
            </a:rPr>
            <a:t>日（日） Ａコース、 Ｂコース</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abSelected="1" view="pageBreakPreview" zoomScaleNormal="100" zoomScaleSheetLayoutView="100" workbookViewId="0">
      <selection activeCell="C37" sqref="C37"/>
    </sheetView>
  </sheetViews>
  <sheetFormatPr defaultRowHeight="14.25"/>
  <cols>
    <col min="1" max="1" width="14.375" style="2" customWidth="1"/>
    <col min="2" max="2" width="13.75" style="2" bestFit="1" customWidth="1"/>
    <col min="3" max="3" width="104.375" style="2" customWidth="1"/>
    <col min="4" max="4" width="7.125" style="2" customWidth="1"/>
    <col min="5" max="16384" width="9" style="2"/>
  </cols>
  <sheetData>
    <row r="1" spans="1:4" ht="30">
      <c r="A1" s="88" t="s">
        <v>132</v>
      </c>
      <c r="B1" s="88"/>
      <c r="C1" s="88"/>
      <c r="D1" s="88"/>
    </row>
    <row r="2" spans="1:4" ht="17.25">
      <c r="A2" s="45"/>
      <c r="B2" s="45"/>
      <c r="C2" s="45"/>
      <c r="D2" s="45"/>
    </row>
    <row r="3" spans="1:4" ht="11.25" customHeight="1">
      <c r="A3" s="3"/>
      <c r="B3" s="3"/>
    </row>
    <row r="4" spans="1:4" ht="15.75">
      <c r="A4" s="72" t="s">
        <v>85</v>
      </c>
      <c r="B4" s="72"/>
      <c r="C4" s="72"/>
      <c r="D4" s="72"/>
    </row>
    <row r="5" spans="1:4" ht="15.75">
      <c r="A5" s="72" t="s">
        <v>118</v>
      </c>
      <c r="B5" s="72"/>
      <c r="C5" s="72"/>
      <c r="D5" s="72"/>
    </row>
    <row r="6" spans="1:4" ht="15.75">
      <c r="A6" s="72" t="s">
        <v>89</v>
      </c>
      <c r="B6" s="72"/>
      <c r="C6" s="72"/>
      <c r="D6" s="72"/>
    </row>
    <row r="7" spans="1:4" ht="10.5" customHeight="1">
      <c r="A7" s="37"/>
      <c r="B7" s="37"/>
      <c r="C7" s="37"/>
      <c r="D7" s="37"/>
    </row>
    <row r="8" spans="1:4" s="40" customFormat="1" ht="19.5" customHeight="1">
      <c r="A8" s="44" t="s">
        <v>114</v>
      </c>
      <c r="B8" s="44"/>
      <c r="C8" s="44"/>
    </row>
    <row r="9" spans="1:4" s="39" customFormat="1" ht="19.5" customHeight="1">
      <c r="A9" s="72" t="s">
        <v>92</v>
      </c>
      <c r="B9" s="72"/>
      <c r="C9" s="72"/>
      <c r="D9" s="72"/>
    </row>
    <row r="10" spans="1:4" s="41" customFormat="1" ht="19.5" customHeight="1">
      <c r="A10" s="72" t="s">
        <v>93</v>
      </c>
      <c r="B10" s="72"/>
      <c r="C10" s="72"/>
      <c r="D10" s="72"/>
    </row>
    <row r="11" spans="1:4" s="41" customFormat="1" ht="19.5" customHeight="1">
      <c r="A11" s="72" t="s">
        <v>94</v>
      </c>
      <c r="B11" s="72"/>
      <c r="C11" s="72"/>
      <c r="D11" s="72"/>
    </row>
    <row r="12" spans="1:4" s="40" customFormat="1" ht="22.5" customHeight="1">
      <c r="A12" s="91" t="s">
        <v>133</v>
      </c>
      <c r="B12" s="91"/>
      <c r="C12" s="91"/>
      <c r="D12" s="91"/>
    </row>
    <row r="13" spans="1:4" s="40" customFormat="1" ht="22.5" customHeight="1">
      <c r="A13" s="91" t="s">
        <v>134</v>
      </c>
      <c r="B13" s="91"/>
      <c r="C13" s="91"/>
      <c r="D13" s="91"/>
    </row>
    <row r="14" spans="1:4" s="40" customFormat="1" ht="15.75" customHeight="1">
      <c r="A14" s="72" t="s">
        <v>82</v>
      </c>
      <c r="B14" s="72"/>
      <c r="C14" s="72"/>
      <c r="D14" s="72"/>
    </row>
    <row r="15" spans="1:4" s="40" customFormat="1" ht="15.75" customHeight="1">
      <c r="A15" s="72" t="s">
        <v>175</v>
      </c>
      <c r="B15" s="72"/>
      <c r="C15" s="72"/>
      <c r="D15" s="72"/>
    </row>
    <row r="16" spans="1:4" s="40" customFormat="1" ht="15.75" customHeight="1">
      <c r="A16" s="72" t="s">
        <v>95</v>
      </c>
      <c r="B16" s="72"/>
      <c r="C16" s="72"/>
      <c r="D16" s="72"/>
    </row>
    <row r="17" spans="1:4" s="40" customFormat="1" ht="15.75" customHeight="1">
      <c r="A17" s="72" t="s">
        <v>178</v>
      </c>
      <c r="B17" s="72"/>
      <c r="C17" s="72"/>
      <c r="D17" s="72"/>
    </row>
    <row r="18" spans="1:4" ht="9.75" customHeight="1">
      <c r="A18" s="92"/>
      <c r="B18" s="92"/>
      <c r="C18" s="92"/>
      <c r="D18" s="92"/>
    </row>
    <row r="19" spans="1:4" s="40" customFormat="1" ht="20.25">
      <c r="A19" s="47" t="s">
        <v>54</v>
      </c>
      <c r="B19" s="89" t="s">
        <v>119</v>
      </c>
      <c r="C19" s="90"/>
      <c r="D19" s="48" t="s">
        <v>120</v>
      </c>
    </row>
    <row r="20" spans="1:4" s="40" customFormat="1" ht="21" customHeight="1">
      <c r="A20" s="96" t="s">
        <v>135</v>
      </c>
      <c r="B20" s="93" t="s">
        <v>121</v>
      </c>
      <c r="C20" s="94"/>
      <c r="D20" s="95"/>
    </row>
    <row r="21" spans="1:4" s="40" customFormat="1" ht="15.75" customHeight="1">
      <c r="A21" s="80"/>
      <c r="B21" s="85" t="s">
        <v>60</v>
      </c>
      <c r="C21" s="86"/>
      <c r="D21" s="87"/>
    </row>
    <row r="22" spans="1:4" s="40" customFormat="1" ht="15.75" customHeight="1">
      <c r="A22" s="78" t="s">
        <v>136</v>
      </c>
      <c r="B22" s="49" t="s">
        <v>104</v>
      </c>
      <c r="C22" s="50" t="s">
        <v>57</v>
      </c>
      <c r="D22" s="73"/>
    </row>
    <row r="23" spans="1:4" s="40" customFormat="1" ht="15.75" customHeight="1">
      <c r="A23" s="79"/>
      <c r="B23" s="51" t="s">
        <v>105</v>
      </c>
      <c r="C23" s="52" t="s">
        <v>179</v>
      </c>
      <c r="D23" s="74"/>
    </row>
    <row r="24" spans="1:4" s="40" customFormat="1" ht="15.75" customHeight="1">
      <c r="A24" s="79"/>
      <c r="B24" s="51"/>
      <c r="C24" s="53" t="s">
        <v>86</v>
      </c>
      <c r="D24" s="74"/>
    </row>
    <row r="25" spans="1:4" s="40" customFormat="1" ht="15.75" customHeight="1">
      <c r="A25" s="79"/>
      <c r="B25" s="51"/>
      <c r="C25" s="52" t="s">
        <v>122</v>
      </c>
      <c r="D25" s="74"/>
    </row>
    <row r="26" spans="1:4" s="40" customFormat="1" ht="15.75" customHeight="1">
      <c r="A26" s="79"/>
      <c r="B26" s="51"/>
      <c r="C26" s="53" t="s">
        <v>87</v>
      </c>
      <c r="D26" s="74"/>
    </row>
    <row r="27" spans="1:4" s="40" customFormat="1" ht="15.75" customHeight="1">
      <c r="A27" s="79"/>
      <c r="B27" s="54" t="s">
        <v>106</v>
      </c>
      <c r="C27" s="55" t="s">
        <v>102</v>
      </c>
      <c r="D27" s="74"/>
    </row>
    <row r="28" spans="1:4" s="40" customFormat="1" ht="21" customHeight="1">
      <c r="A28" s="79"/>
      <c r="B28" s="75" t="s">
        <v>123</v>
      </c>
      <c r="C28" s="76"/>
      <c r="D28" s="77"/>
    </row>
    <row r="29" spans="1:4" s="40" customFormat="1" ht="15.75" customHeight="1">
      <c r="A29" s="80"/>
      <c r="B29" s="85" t="s">
        <v>60</v>
      </c>
      <c r="C29" s="86"/>
      <c r="D29" s="87"/>
    </row>
    <row r="30" spans="1:4" s="40" customFormat="1" ht="21" customHeight="1">
      <c r="A30" s="78" t="s">
        <v>137</v>
      </c>
      <c r="B30" s="82" t="s">
        <v>103</v>
      </c>
      <c r="C30" s="83"/>
      <c r="D30" s="84"/>
    </row>
    <row r="31" spans="1:4" s="40" customFormat="1" ht="15.75" customHeight="1">
      <c r="A31" s="79"/>
      <c r="B31" s="54" t="s">
        <v>104</v>
      </c>
      <c r="C31" s="56" t="s">
        <v>58</v>
      </c>
      <c r="D31" s="74"/>
    </row>
    <row r="32" spans="1:4" s="40" customFormat="1" ht="15.75" customHeight="1">
      <c r="A32" s="79"/>
      <c r="B32" s="54" t="s">
        <v>107</v>
      </c>
      <c r="C32" s="56" t="s">
        <v>59</v>
      </c>
      <c r="D32" s="74"/>
    </row>
    <row r="33" spans="1:5" s="40" customFormat="1" ht="15.75" customHeight="1">
      <c r="A33" s="79"/>
      <c r="B33" s="51" t="s">
        <v>108</v>
      </c>
      <c r="C33" s="52" t="s">
        <v>124</v>
      </c>
      <c r="D33" s="74"/>
    </row>
    <row r="34" spans="1:5" s="40" customFormat="1" ht="15.75" customHeight="1">
      <c r="A34" s="79"/>
      <c r="B34" s="51"/>
      <c r="C34" s="53" t="s">
        <v>88</v>
      </c>
      <c r="D34" s="74"/>
    </row>
    <row r="35" spans="1:5" s="40" customFormat="1" ht="15.75" customHeight="1">
      <c r="A35" s="80"/>
      <c r="B35" s="57" t="s">
        <v>109</v>
      </c>
      <c r="C35" s="58" t="s">
        <v>125</v>
      </c>
      <c r="D35" s="81"/>
    </row>
    <row r="36" spans="1:5" s="40" customFormat="1" ht="15.75" customHeight="1">
      <c r="A36" s="78" t="s">
        <v>138</v>
      </c>
      <c r="B36" s="49" t="s">
        <v>104</v>
      </c>
      <c r="C36" s="50" t="s">
        <v>57</v>
      </c>
      <c r="D36" s="59"/>
    </row>
    <row r="37" spans="1:5" s="40" customFormat="1" ht="15.75" customHeight="1">
      <c r="A37" s="79"/>
      <c r="B37" s="51" t="s">
        <v>110</v>
      </c>
      <c r="C37" s="52" t="s">
        <v>180</v>
      </c>
      <c r="D37" s="60"/>
    </row>
    <row r="38" spans="1:5" s="40" customFormat="1" ht="15.75" customHeight="1">
      <c r="A38" s="79"/>
      <c r="B38" s="51"/>
      <c r="C38" s="52" t="s">
        <v>126</v>
      </c>
      <c r="D38" s="60"/>
    </row>
    <row r="39" spans="1:5" s="40" customFormat="1" ht="15.75" customHeight="1">
      <c r="A39" s="79"/>
      <c r="B39" s="51"/>
      <c r="C39" s="53" t="s">
        <v>127</v>
      </c>
      <c r="D39" s="60"/>
    </row>
    <row r="40" spans="1:5" s="40" customFormat="1" ht="15.75" customHeight="1">
      <c r="A40" s="79"/>
      <c r="B40" s="51"/>
      <c r="C40" s="52" t="s">
        <v>128</v>
      </c>
      <c r="D40" s="60"/>
    </row>
    <row r="41" spans="1:5" s="40" customFormat="1" ht="15.75" customHeight="1">
      <c r="A41" s="79"/>
      <c r="B41" s="51"/>
      <c r="C41" s="53" t="s">
        <v>129</v>
      </c>
      <c r="D41" s="60"/>
    </row>
    <row r="42" spans="1:5" s="40" customFormat="1" ht="15.75" customHeight="1">
      <c r="A42" s="99"/>
      <c r="B42" s="61" t="s">
        <v>111</v>
      </c>
      <c r="C42" s="62" t="s">
        <v>130</v>
      </c>
      <c r="D42" s="63"/>
    </row>
    <row r="43" spans="1:5" ht="7.5" customHeight="1">
      <c r="A43" s="97"/>
      <c r="B43" s="97"/>
      <c r="C43" s="97"/>
      <c r="D43" s="97"/>
      <c r="E43" s="64"/>
    </row>
    <row r="44" spans="1:5" s="40" customFormat="1" ht="15.75">
      <c r="A44" s="98" t="s">
        <v>113</v>
      </c>
      <c r="B44" s="98"/>
      <c r="C44" s="98"/>
      <c r="D44" s="98"/>
    </row>
    <row r="45" spans="1:5" s="40" customFormat="1" ht="15.75">
      <c r="A45" s="72" t="s">
        <v>2</v>
      </c>
      <c r="B45" s="72"/>
      <c r="C45" s="72"/>
      <c r="D45" s="72"/>
    </row>
    <row r="46" spans="1:5" s="40" customFormat="1" ht="15" customHeight="1">
      <c r="A46" s="72" t="s">
        <v>139</v>
      </c>
      <c r="B46" s="72"/>
      <c r="C46" s="72"/>
      <c r="D46" s="72"/>
    </row>
    <row r="47" spans="1:5" s="40" customFormat="1" ht="15.75">
      <c r="A47" s="72" t="s">
        <v>96</v>
      </c>
      <c r="B47" s="72"/>
      <c r="C47" s="72"/>
      <c r="D47" s="72"/>
    </row>
    <row r="48" spans="1:5" s="40" customFormat="1" ht="15.75">
      <c r="A48" s="72" t="s">
        <v>97</v>
      </c>
      <c r="B48" s="72"/>
      <c r="C48" s="72"/>
      <c r="D48" s="72"/>
    </row>
    <row r="49" spans="1:4" s="40" customFormat="1" ht="7.5" customHeight="1">
      <c r="A49" s="72"/>
      <c r="B49" s="72"/>
      <c r="C49" s="72"/>
      <c r="D49" s="72"/>
    </row>
    <row r="50" spans="1:4" s="40" customFormat="1" ht="15" customHeight="1">
      <c r="A50" s="72" t="s">
        <v>84</v>
      </c>
      <c r="B50" s="72"/>
      <c r="C50" s="72"/>
      <c r="D50" s="72"/>
    </row>
    <row r="51" spans="1:4" s="40" customFormat="1" ht="15" customHeight="1">
      <c r="A51" s="72" t="s">
        <v>147</v>
      </c>
      <c r="B51" s="72"/>
      <c r="C51" s="72"/>
      <c r="D51" s="72"/>
    </row>
    <row r="52" spans="1:4" s="40" customFormat="1" ht="15" customHeight="1">
      <c r="A52" s="72" t="s">
        <v>80</v>
      </c>
      <c r="B52" s="72"/>
      <c r="C52" s="72"/>
      <c r="D52" s="72"/>
    </row>
    <row r="53" spans="1:4" s="40" customFormat="1" ht="15" customHeight="1">
      <c r="A53" s="100" t="s">
        <v>176</v>
      </c>
      <c r="B53" s="100"/>
      <c r="C53" s="100"/>
      <c r="D53" s="100"/>
    </row>
    <row r="54" spans="1:4" s="40" customFormat="1" ht="15" customHeight="1">
      <c r="A54" s="72" t="s">
        <v>3</v>
      </c>
      <c r="B54" s="72"/>
      <c r="C54" s="72"/>
      <c r="D54" s="72"/>
    </row>
    <row r="55" spans="1:4" s="40" customFormat="1" ht="15" customHeight="1">
      <c r="A55" s="72" t="s">
        <v>98</v>
      </c>
      <c r="B55" s="72"/>
      <c r="C55" s="72"/>
      <c r="D55" s="72"/>
    </row>
    <row r="56" spans="1:4" s="40" customFormat="1" ht="15" customHeight="1">
      <c r="A56" s="44" t="s">
        <v>0</v>
      </c>
      <c r="B56" s="44"/>
      <c r="C56" s="44"/>
      <c r="D56" s="44"/>
    </row>
    <row r="57" spans="1:4" s="40" customFormat="1" ht="15" customHeight="1">
      <c r="A57" s="72" t="s">
        <v>140</v>
      </c>
      <c r="B57" s="72"/>
      <c r="C57" s="72"/>
      <c r="D57" s="72"/>
    </row>
    <row r="58" spans="1:4" s="40" customFormat="1" ht="7.5" customHeight="1">
      <c r="A58" s="72"/>
      <c r="B58" s="72"/>
      <c r="C58" s="72"/>
      <c r="D58" s="72"/>
    </row>
    <row r="59" spans="1:4" s="40" customFormat="1" ht="15" customHeight="1">
      <c r="A59" s="72" t="s">
        <v>91</v>
      </c>
      <c r="B59" s="72"/>
      <c r="C59" s="72"/>
      <c r="D59" s="72"/>
    </row>
    <row r="60" spans="1:4" s="40" customFormat="1" ht="15" customHeight="1">
      <c r="A60" s="72" t="s">
        <v>131</v>
      </c>
      <c r="B60" s="72"/>
      <c r="C60" s="72"/>
      <c r="D60" s="72"/>
    </row>
    <row r="61" spans="1:4" s="40" customFormat="1" ht="15" customHeight="1">
      <c r="A61" s="72" t="s">
        <v>99</v>
      </c>
      <c r="B61" s="72"/>
      <c r="C61" s="72"/>
      <c r="D61" s="72"/>
    </row>
    <row r="62" spans="1:4" s="40" customFormat="1" ht="15" customHeight="1">
      <c r="A62" s="72" t="s">
        <v>62</v>
      </c>
      <c r="B62" s="72"/>
      <c r="C62" s="72"/>
      <c r="D62" s="72"/>
    </row>
    <row r="63" spans="1:4" s="40" customFormat="1" ht="15" customHeight="1">
      <c r="A63" s="72" t="s">
        <v>1</v>
      </c>
      <c r="B63" s="72"/>
      <c r="C63" s="72"/>
      <c r="D63" s="72"/>
    </row>
    <row r="64" spans="1:4" s="40" customFormat="1" ht="15" customHeight="1">
      <c r="A64" s="72" t="s">
        <v>90</v>
      </c>
      <c r="B64" s="72"/>
      <c r="C64" s="72"/>
      <c r="D64" s="72"/>
    </row>
    <row r="65" spans="1:4" s="40" customFormat="1" ht="15" customHeight="1">
      <c r="A65" s="72" t="s">
        <v>141</v>
      </c>
      <c r="B65" s="72"/>
      <c r="C65" s="72"/>
      <c r="D65" s="72"/>
    </row>
    <row r="66" spans="1:4" s="40" customFormat="1" ht="15" customHeight="1">
      <c r="A66" s="72" t="s">
        <v>81</v>
      </c>
      <c r="B66" s="72"/>
      <c r="C66" s="72"/>
      <c r="D66" s="72"/>
    </row>
    <row r="67" spans="1:4" s="40" customFormat="1" ht="15.75">
      <c r="A67" s="72" t="s">
        <v>100</v>
      </c>
      <c r="B67" s="72"/>
      <c r="C67" s="72"/>
      <c r="D67" s="72"/>
    </row>
    <row r="68" spans="1:4" s="40" customFormat="1" ht="15.75">
      <c r="A68" s="72" t="s">
        <v>142</v>
      </c>
      <c r="B68" s="72"/>
      <c r="C68" s="72"/>
      <c r="D68" s="72"/>
    </row>
    <row r="69" spans="1:4" s="40" customFormat="1" ht="15.75">
      <c r="A69" s="72" t="s">
        <v>79</v>
      </c>
      <c r="B69" s="72"/>
      <c r="C69" s="72"/>
      <c r="D69" s="72"/>
    </row>
    <row r="70" spans="1:4" s="40" customFormat="1" ht="15.75">
      <c r="A70" s="72" t="s">
        <v>101</v>
      </c>
      <c r="B70" s="72"/>
      <c r="C70" s="72"/>
      <c r="D70" s="72"/>
    </row>
    <row r="71" spans="1:4" s="40" customFormat="1" ht="15.75">
      <c r="A71" s="72" t="s">
        <v>4</v>
      </c>
      <c r="B71" s="72"/>
      <c r="C71" s="72"/>
      <c r="D71" s="72"/>
    </row>
    <row r="72" spans="1:4" s="40" customFormat="1" ht="15.75">
      <c r="A72" s="72" t="s">
        <v>5</v>
      </c>
      <c r="B72" s="72"/>
      <c r="C72" s="72"/>
      <c r="D72" s="72"/>
    </row>
    <row r="73" spans="1:4" s="40" customFormat="1" ht="15.75">
      <c r="A73" s="72" t="s">
        <v>6</v>
      </c>
      <c r="B73" s="72"/>
      <c r="C73" s="72"/>
      <c r="D73" s="72"/>
    </row>
    <row r="74" spans="1:4" s="40" customFormat="1" ht="15.75">
      <c r="A74" s="72" t="s">
        <v>7</v>
      </c>
      <c r="B74" s="72"/>
      <c r="C74" s="72"/>
      <c r="D74" s="72"/>
    </row>
    <row r="75" spans="1:4" s="40" customFormat="1" ht="15.75">
      <c r="A75" s="72" t="s">
        <v>8</v>
      </c>
      <c r="B75" s="72"/>
      <c r="C75" s="72"/>
      <c r="D75" s="72"/>
    </row>
    <row r="76" spans="1:4" s="40" customFormat="1" ht="16.5">
      <c r="A76" s="65" t="s">
        <v>112</v>
      </c>
      <c r="B76" s="66"/>
      <c r="C76" s="42"/>
      <c r="D76" s="43"/>
    </row>
    <row r="77" spans="1:4" s="40" customFormat="1" ht="15.75">
      <c r="B77" s="40" t="s">
        <v>143</v>
      </c>
    </row>
    <row r="78" spans="1:4">
      <c r="A78" s="38"/>
    </row>
    <row r="79" spans="1:4">
      <c r="A79" s="38"/>
    </row>
  </sheetData>
  <sheetProtection selectLockedCells="1" selectUnlockedCells="1"/>
  <mergeCells count="58">
    <mergeCell ref="A70:D70"/>
    <mergeCell ref="A65:D65"/>
    <mergeCell ref="A50:D50"/>
    <mergeCell ref="A67:D67"/>
    <mergeCell ref="A66:D66"/>
    <mergeCell ref="A69:D69"/>
    <mergeCell ref="A68:D68"/>
    <mergeCell ref="A64:D64"/>
    <mergeCell ref="A71:D71"/>
    <mergeCell ref="A75:D75"/>
    <mergeCell ref="A72:D72"/>
    <mergeCell ref="A73:D73"/>
    <mergeCell ref="A74:D74"/>
    <mergeCell ref="A49:D49"/>
    <mergeCell ref="A52:D52"/>
    <mergeCell ref="A48:D48"/>
    <mergeCell ref="A53:D53"/>
    <mergeCell ref="A63:D63"/>
    <mergeCell ref="A58:D58"/>
    <mergeCell ref="A54:D54"/>
    <mergeCell ref="A51:D51"/>
    <mergeCell ref="A55:D55"/>
    <mergeCell ref="A57:D57"/>
    <mergeCell ref="A62:D62"/>
    <mergeCell ref="A59:D59"/>
    <mergeCell ref="A60:D60"/>
    <mergeCell ref="A61:D61"/>
    <mergeCell ref="B20:D20"/>
    <mergeCell ref="B21:D21"/>
    <mergeCell ref="A20:A21"/>
    <mergeCell ref="A43:D43"/>
    <mergeCell ref="A44:D44"/>
    <mergeCell ref="A36:A42"/>
    <mergeCell ref="A1:D1"/>
    <mergeCell ref="A4:D4"/>
    <mergeCell ref="A5:D5"/>
    <mergeCell ref="B19:C19"/>
    <mergeCell ref="A6:D6"/>
    <mergeCell ref="A9:D9"/>
    <mergeCell ref="A10:D10"/>
    <mergeCell ref="A12:D12"/>
    <mergeCell ref="A13:D13"/>
    <mergeCell ref="A14:D14"/>
    <mergeCell ref="A15:D15"/>
    <mergeCell ref="A18:D18"/>
    <mergeCell ref="A17:D17"/>
    <mergeCell ref="A11:D11"/>
    <mergeCell ref="A16:D16"/>
    <mergeCell ref="A47:D47"/>
    <mergeCell ref="D22:D27"/>
    <mergeCell ref="B28:D28"/>
    <mergeCell ref="A30:A35"/>
    <mergeCell ref="D31:D35"/>
    <mergeCell ref="B30:D30"/>
    <mergeCell ref="A22:A29"/>
    <mergeCell ref="B29:D29"/>
    <mergeCell ref="A45:D45"/>
    <mergeCell ref="A46:D46"/>
  </mergeCells>
  <phoneticPr fontId="3"/>
  <pageMargins left="0.39370078740157483" right="0.23622047244094491" top="0.51181102362204722" bottom="0.28000000000000003" header="0.31496062992125984" footer="0.18"/>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8"/>
  <sheetViews>
    <sheetView view="pageBreakPreview" zoomScaleNormal="100" zoomScaleSheetLayoutView="100" workbookViewId="0">
      <selection activeCell="AX52" sqref="AX1:AX1048576"/>
    </sheetView>
  </sheetViews>
  <sheetFormatPr defaultRowHeight="13.5"/>
  <cols>
    <col min="1" max="46" width="2.5" style="1" customWidth="1"/>
    <col min="47" max="47" width="9" style="1"/>
    <col min="48" max="48" width="11.625" style="1" bestFit="1" customWidth="1"/>
    <col min="49" max="16384" width="9" style="1"/>
  </cols>
  <sheetData>
    <row r="1" spans="1:48" ht="25.5">
      <c r="A1" s="136" t="s">
        <v>144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row>
    <row r="2" spans="1:48" ht="17.2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row>
    <row r="3" spans="1:48">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8">
      <c r="A4" s="4"/>
      <c r="B4" s="138" t="s">
        <v>75</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23"/>
      <c r="AG4" s="148"/>
      <c r="AH4" s="148"/>
      <c r="AI4" s="148"/>
      <c r="AJ4" s="148"/>
      <c r="AK4" s="23" t="s">
        <v>15</v>
      </c>
      <c r="AL4" s="140"/>
      <c r="AM4" s="140"/>
      <c r="AN4" s="23" t="s">
        <v>16</v>
      </c>
      <c r="AO4" s="140"/>
      <c r="AP4" s="140"/>
      <c r="AQ4" s="139" t="s">
        <v>52</v>
      </c>
      <c r="AR4" s="139"/>
      <c r="AS4" s="139"/>
      <c r="AT4" s="4"/>
    </row>
    <row r="5" spans="1:48" ht="18.75" customHeight="1">
      <c r="A5" s="4"/>
      <c r="B5" s="141" t="s">
        <v>24</v>
      </c>
      <c r="C5" s="142"/>
      <c r="D5" s="142"/>
      <c r="E5" s="142"/>
      <c r="F5" s="143"/>
      <c r="G5" s="6"/>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7"/>
      <c r="AT5" s="4"/>
    </row>
    <row r="6" spans="1:48" ht="18.75" customHeight="1">
      <c r="A6" s="4"/>
      <c r="B6" s="151" t="s">
        <v>25</v>
      </c>
      <c r="C6" s="152"/>
      <c r="D6" s="152"/>
      <c r="E6" s="152"/>
      <c r="F6" s="153"/>
      <c r="G6" s="18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79"/>
      <c r="AT6" s="4"/>
    </row>
    <row r="7" spans="1:48" ht="18.75" customHeight="1">
      <c r="A7" s="4"/>
      <c r="B7" s="154"/>
      <c r="C7" s="155"/>
      <c r="D7" s="155"/>
      <c r="E7" s="155"/>
      <c r="F7" s="156"/>
      <c r="G7" s="157"/>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80"/>
      <c r="AT7" s="4"/>
      <c r="AV7" s="35"/>
    </row>
    <row r="8" spans="1:48" ht="18.75" customHeight="1">
      <c r="A8" s="4"/>
      <c r="B8" s="141" t="s">
        <v>53</v>
      </c>
      <c r="C8" s="142"/>
      <c r="D8" s="142"/>
      <c r="E8" s="142"/>
      <c r="F8" s="143"/>
      <c r="G8" s="6"/>
      <c r="H8" s="113" t="s">
        <v>117</v>
      </c>
      <c r="I8" s="113"/>
      <c r="J8" s="113"/>
      <c r="K8" s="7"/>
      <c r="L8" s="159" t="s">
        <v>14</v>
      </c>
      <c r="M8" s="150"/>
      <c r="N8" s="150"/>
      <c r="O8" s="160"/>
      <c r="P8" s="6"/>
      <c r="Q8" s="181"/>
      <c r="R8" s="181"/>
      <c r="S8" s="181"/>
      <c r="T8" s="181"/>
      <c r="U8" s="150" t="s">
        <v>15</v>
      </c>
      <c r="V8" s="150"/>
      <c r="W8" s="181"/>
      <c r="X8" s="181"/>
      <c r="Y8" s="150" t="s">
        <v>16</v>
      </c>
      <c r="Z8" s="150"/>
      <c r="AA8" s="181"/>
      <c r="AB8" s="181"/>
      <c r="AC8" s="181"/>
      <c r="AD8" s="150" t="s">
        <v>17</v>
      </c>
      <c r="AE8" s="150"/>
      <c r="AF8" s="8" t="s">
        <v>18</v>
      </c>
      <c r="AG8" s="149" t="str">
        <f>IF(OR($Q$8="",$W$8="",$AA$8=""),"",IF(OR($AG$4="",$AL$4="",$AO$4=""),"記入日未入力",DATEDIF(DATE($Q$8,$W$8,$AA$8),DATE($AG$4,$AL$4,$AO$4),"Y")))</f>
        <v/>
      </c>
      <c r="AH8" s="149"/>
      <c r="AI8" s="149"/>
      <c r="AJ8" s="149"/>
      <c r="AK8" s="118" t="s">
        <v>83</v>
      </c>
      <c r="AL8" s="118"/>
      <c r="AM8" s="118"/>
      <c r="AN8" s="118"/>
      <c r="AO8" s="118"/>
      <c r="AP8" s="118"/>
      <c r="AQ8" s="118"/>
      <c r="AR8" s="118"/>
      <c r="AS8" s="119"/>
      <c r="AT8" s="4"/>
      <c r="AV8" s="34"/>
    </row>
    <row r="9" spans="1:48" ht="18.75" customHeight="1">
      <c r="A9" s="4"/>
      <c r="B9" s="141" t="s">
        <v>26</v>
      </c>
      <c r="C9" s="142"/>
      <c r="D9" s="142"/>
      <c r="E9" s="142"/>
      <c r="F9" s="143"/>
      <c r="G9" s="6"/>
      <c r="H9" s="161"/>
      <c r="I9" s="161"/>
      <c r="J9" s="161"/>
      <c r="K9" s="161"/>
      <c r="L9" s="161"/>
      <c r="M9" s="161"/>
      <c r="N9" s="161"/>
      <c r="O9" s="161"/>
      <c r="P9" s="161"/>
      <c r="Q9" s="161"/>
      <c r="R9" s="161"/>
      <c r="S9" s="161"/>
      <c r="T9" s="161"/>
      <c r="U9" s="161"/>
      <c r="V9" s="161"/>
      <c r="W9" s="161"/>
      <c r="X9" s="161"/>
      <c r="Y9" s="150" t="s">
        <v>74</v>
      </c>
      <c r="Z9" s="150"/>
      <c r="AA9" s="150"/>
      <c r="AB9" s="150"/>
      <c r="AC9" s="150"/>
      <c r="AD9" s="150"/>
      <c r="AE9" s="150"/>
      <c r="AF9" s="150"/>
      <c r="AG9" s="150"/>
      <c r="AH9" s="150"/>
      <c r="AI9" s="150"/>
      <c r="AJ9" s="150"/>
      <c r="AK9" s="150"/>
      <c r="AL9" s="150"/>
      <c r="AM9" s="150"/>
      <c r="AN9" s="150"/>
      <c r="AO9" s="150"/>
      <c r="AP9" s="150"/>
      <c r="AQ9" s="150"/>
      <c r="AR9" s="150"/>
      <c r="AS9" s="178"/>
      <c r="AT9" s="4"/>
      <c r="AV9" s="35"/>
    </row>
    <row r="10" spans="1:48" ht="18.75" customHeight="1">
      <c r="A10" s="4"/>
      <c r="B10" s="151" t="s">
        <v>27</v>
      </c>
      <c r="C10" s="152"/>
      <c r="D10" s="152"/>
      <c r="E10" s="152"/>
      <c r="F10" s="153"/>
      <c r="G10" s="9" t="s">
        <v>28</v>
      </c>
      <c r="H10" s="145"/>
      <c r="I10" s="145"/>
      <c r="J10" s="10" t="s">
        <v>29</v>
      </c>
      <c r="K10" s="145"/>
      <c r="L10" s="145"/>
      <c r="M10" s="145"/>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22"/>
      <c r="AT10" s="4"/>
      <c r="AV10" s="34"/>
    </row>
    <row r="11" spans="1:48" ht="18.75" customHeight="1">
      <c r="A11" s="4"/>
      <c r="B11" s="154"/>
      <c r="C11" s="155"/>
      <c r="D11" s="155"/>
      <c r="E11" s="155"/>
      <c r="F11" s="156"/>
      <c r="G11" s="157"/>
      <c r="H11" s="158"/>
      <c r="I11" s="158"/>
      <c r="J11" s="158"/>
      <c r="K11" s="158"/>
      <c r="L11" s="158"/>
      <c r="M11" s="11"/>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23"/>
      <c r="AT11" s="4"/>
    </row>
    <row r="12" spans="1:48" ht="18.75" customHeight="1">
      <c r="A12" s="4"/>
      <c r="B12" s="141" t="s">
        <v>30</v>
      </c>
      <c r="C12" s="142"/>
      <c r="D12" s="142"/>
      <c r="E12" s="142"/>
      <c r="F12" s="143"/>
      <c r="G12" s="12"/>
      <c r="H12" s="144"/>
      <c r="I12" s="144"/>
      <c r="J12" s="144"/>
      <c r="K12" s="144"/>
      <c r="L12" s="144"/>
      <c r="M12" s="144"/>
      <c r="N12" s="144"/>
      <c r="O12" s="144"/>
      <c r="P12" s="144"/>
      <c r="Q12" s="144"/>
      <c r="R12" s="144"/>
      <c r="S12" s="144"/>
      <c r="T12" s="144"/>
      <c r="U12" s="144"/>
      <c r="V12" s="13"/>
      <c r="W12" s="159" t="s">
        <v>13</v>
      </c>
      <c r="X12" s="150"/>
      <c r="Y12" s="150"/>
      <c r="Z12" s="160"/>
      <c r="AA12" s="12"/>
      <c r="AB12" s="144"/>
      <c r="AC12" s="144"/>
      <c r="AD12" s="144"/>
      <c r="AE12" s="144"/>
      <c r="AF12" s="144"/>
      <c r="AG12" s="144"/>
      <c r="AH12" s="144"/>
      <c r="AI12" s="144"/>
      <c r="AJ12" s="144"/>
      <c r="AK12" s="144"/>
      <c r="AL12" s="144"/>
      <c r="AM12" s="144"/>
      <c r="AN12" s="144"/>
      <c r="AO12" s="144"/>
      <c r="AP12" s="144"/>
      <c r="AQ12" s="144"/>
      <c r="AR12" s="144"/>
      <c r="AS12" s="13"/>
      <c r="AT12" s="4"/>
    </row>
    <row r="13" spans="1:48" ht="18.75" customHeight="1">
      <c r="A13" s="4"/>
      <c r="B13" s="141" t="s">
        <v>31</v>
      </c>
      <c r="C13" s="142"/>
      <c r="D13" s="142"/>
      <c r="E13" s="142"/>
      <c r="F13" s="143"/>
      <c r="G13" s="12"/>
      <c r="H13" s="144"/>
      <c r="I13" s="144"/>
      <c r="J13" s="144"/>
      <c r="K13" s="144"/>
      <c r="L13" s="144"/>
      <c r="M13" s="144"/>
      <c r="N13" s="144"/>
      <c r="O13" s="144"/>
      <c r="P13" s="144"/>
      <c r="Q13" s="144"/>
      <c r="R13" s="144"/>
      <c r="S13" s="144"/>
      <c r="T13" s="144"/>
      <c r="U13" s="144"/>
      <c r="V13" s="144"/>
      <c r="W13" s="144"/>
      <c r="X13" s="144"/>
      <c r="Y13" s="144"/>
      <c r="Z13" s="13"/>
      <c r="AA13" s="36"/>
      <c r="AB13" s="124" t="s">
        <v>67</v>
      </c>
      <c r="AC13" s="124"/>
      <c r="AD13" s="124"/>
      <c r="AE13" s="124"/>
      <c r="AF13" s="124"/>
      <c r="AG13" s="124"/>
      <c r="AH13" s="124"/>
      <c r="AI13" s="124"/>
      <c r="AJ13" s="124"/>
      <c r="AK13" s="124"/>
      <c r="AL13" s="124"/>
      <c r="AM13" s="124"/>
      <c r="AN13" s="124"/>
      <c r="AO13" s="124"/>
      <c r="AP13" s="124"/>
      <c r="AQ13" s="124"/>
      <c r="AR13" s="124"/>
      <c r="AS13" s="124"/>
      <c r="AT13" s="4"/>
      <c r="AV13" s="35"/>
    </row>
    <row r="14" spans="1:48">
      <c r="A14" s="4"/>
      <c r="B14" s="4"/>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15"/>
      <c r="AB14" s="115"/>
      <c r="AC14" s="115"/>
      <c r="AD14" s="115"/>
      <c r="AE14" s="115"/>
      <c r="AF14" s="115"/>
      <c r="AG14" s="115"/>
      <c r="AH14" s="115"/>
      <c r="AI14" s="115"/>
      <c r="AJ14" s="115"/>
      <c r="AK14" s="115"/>
      <c r="AL14" s="115"/>
      <c r="AM14" s="115"/>
      <c r="AN14" s="115"/>
      <c r="AO14" s="115"/>
      <c r="AP14" s="115"/>
      <c r="AQ14" s="115"/>
      <c r="AR14" s="115"/>
      <c r="AS14" s="4"/>
      <c r="AT14" s="4"/>
      <c r="AV14" s="35"/>
    </row>
    <row r="15" spans="1:48">
      <c r="A15" s="4"/>
      <c r="B15" s="103" t="s">
        <v>77</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4"/>
    </row>
    <row r="16" spans="1:48">
      <c r="A16" s="4"/>
      <c r="B16" s="5" t="s">
        <v>32</v>
      </c>
      <c r="C16" s="103" t="s">
        <v>19</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4"/>
    </row>
    <row r="17" spans="1:48">
      <c r="A17" s="4"/>
      <c r="B17" s="5"/>
      <c r="C17" s="120" t="s">
        <v>48</v>
      </c>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5"/>
    </row>
    <row r="18" spans="1:48">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84" t="s">
        <v>55</v>
      </c>
      <c r="AN18" s="184"/>
      <c r="AO18" s="184"/>
      <c r="AP18" s="4"/>
      <c r="AQ18" s="4"/>
      <c r="AR18" s="4"/>
      <c r="AS18" s="4"/>
      <c r="AT18" s="4"/>
      <c r="AV18" s="1" t="str">
        <f>IF(E9="","",DATEDIF(E9,$F$7,"Y"))</f>
        <v/>
      </c>
    </row>
    <row r="19" spans="1:48">
      <c r="A19" s="4"/>
      <c r="B19" s="4"/>
      <c r="C19" s="4"/>
      <c r="D19" s="4"/>
      <c r="E19" s="4"/>
      <c r="F19" s="4"/>
      <c r="G19" s="4"/>
      <c r="H19" s="4"/>
      <c r="I19" s="97" t="s">
        <v>145</v>
      </c>
      <c r="J19" s="97"/>
      <c r="K19" s="97"/>
      <c r="L19" s="97"/>
      <c r="M19" s="97"/>
      <c r="N19" s="97"/>
      <c r="O19" s="97"/>
      <c r="P19" s="97"/>
      <c r="Q19" s="97"/>
      <c r="R19" s="97"/>
      <c r="S19" s="97"/>
      <c r="T19" s="97"/>
      <c r="U19" s="97"/>
      <c r="V19" s="97"/>
      <c r="W19" s="97"/>
      <c r="X19" s="97"/>
      <c r="Y19" s="97"/>
      <c r="Z19" s="97"/>
      <c r="AA19" s="97"/>
      <c r="AB19" s="97"/>
      <c r="AC19" s="97"/>
      <c r="AD19" s="116" t="s">
        <v>56</v>
      </c>
      <c r="AE19" s="116"/>
      <c r="AF19" s="116"/>
      <c r="AG19" s="125">
        <v>26500</v>
      </c>
      <c r="AH19" s="125"/>
      <c r="AI19" s="125"/>
      <c r="AJ19" s="125"/>
      <c r="AK19" s="125"/>
      <c r="AL19" s="17"/>
      <c r="AM19" s="112"/>
      <c r="AN19" s="113"/>
      <c r="AO19" s="114"/>
      <c r="AP19" s="107" t="str">
        <f>IF($AM19&lt;&gt;"○","",IF(OR($Q$8="",$W$8="",$AA$8=""),"生年月日未入力",IF(DATE($Q$8,$W$8,$AA$8)&lt;DATE(2003,4,2),$AG19,"　選択不可")))</f>
        <v/>
      </c>
      <c r="AQ19" s="108"/>
      <c r="AR19" s="108"/>
      <c r="AS19" s="109"/>
      <c r="AT19" s="4"/>
      <c r="AV19" s="35"/>
    </row>
    <row r="20" spans="1:48">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116" t="s">
        <v>33</v>
      </c>
      <c r="AD20" s="116"/>
      <c r="AE20" s="116"/>
      <c r="AF20" s="116"/>
      <c r="AG20" s="125">
        <v>18000</v>
      </c>
      <c r="AH20" s="125"/>
      <c r="AI20" s="125"/>
      <c r="AJ20" s="125"/>
      <c r="AK20" s="125"/>
      <c r="AL20" s="17"/>
      <c r="AM20" s="112"/>
      <c r="AN20" s="113"/>
      <c r="AO20" s="114"/>
      <c r="AP20" s="107" t="str">
        <f>IF($AM20&lt;&gt;"○","",IF(OR($Q$8="",$W$8="",$AA$8=""),"生年月日未入力",IF(DATE($Q$8,$W$8,$AA$8)&gt;=DATE(2003,4,2),$AG20,"　選択不可")))</f>
        <v/>
      </c>
      <c r="AQ20" s="108"/>
      <c r="AR20" s="108"/>
      <c r="AS20" s="109"/>
      <c r="AT20" s="4"/>
    </row>
    <row r="21" spans="1:48">
      <c r="A21" s="4"/>
      <c r="B21" s="4"/>
      <c r="C21" s="4"/>
      <c r="D21" s="4"/>
      <c r="E21" s="4"/>
      <c r="F21" s="4"/>
      <c r="G21" s="4"/>
      <c r="H21" s="4"/>
      <c r="I21" s="4"/>
      <c r="J21" s="4"/>
      <c r="K21" s="4"/>
      <c r="L21" s="4"/>
      <c r="M21" s="4"/>
      <c r="N21" s="4"/>
      <c r="O21" s="4"/>
      <c r="P21" s="4"/>
      <c r="Q21" s="4"/>
      <c r="R21" s="4"/>
      <c r="S21" s="4"/>
      <c r="T21" s="4"/>
      <c r="U21" s="4"/>
      <c r="V21" s="116" t="s">
        <v>34</v>
      </c>
      <c r="W21" s="116"/>
      <c r="X21" s="116"/>
      <c r="Y21" s="116"/>
      <c r="Z21" s="116"/>
      <c r="AA21" s="116"/>
      <c r="AB21" s="116"/>
      <c r="AC21" s="116"/>
      <c r="AD21" s="116"/>
      <c r="AE21" s="116"/>
      <c r="AF21" s="116"/>
      <c r="AG21" s="117">
        <v>1000</v>
      </c>
      <c r="AH21" s="117"/>
      <c r="AI21" s="117"/>
      <c r="AJ21" s="117"/>
      <c r="AK21" s="117"/>
      <c r="AL21" s="16"/>
      <c r="AM21" s="112"/>
      <c r="AN21" s="113"/>
      <c r="AO21" s="114"/>
      <c r="AP21" s="128" t="str">
        <f>IF($AM21&lt;&gt;"○","",IF(OR($H$9="",$H$9="　"),"クラブ名未入力",IF(OR($AM19="○",$AM20="○"),IF($AM21="○",$AG21,""),"単独選択不可")))</f>
        <v/>
      </c>
      <c r="AQ21" s="129"/>
      <c r="AR21" s="129"/>
      <c r="AS21" s="130"/>
      <c r="AT21" s="4"/>
    </row>
    <row r="22" spans="1:48">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22"/>
      <c r="AH22" s="22"/>
      <c r="AI22" s="22"/>
      <c r="AJ22" s="22"/>
      <c r="AK22" s="22"/>
      <c r="AL22" s="4"/>
      <c r="AM22" s="115"/>
      <c r="AN22" s="115"/>
      <c r="AO22" s="115"/>
      <c r="AP22" s="4"/>
      <c r="AQ22" s="4"/>
      <c r="AR22" s="4"/>
      <c r="AS22" s="4"/>
      <c r="AT22" s="4"/>
    </row>
    <row r="23" spans="1:48">
      <c r="A23" s="4"/>
      <c r="B23" s="4"/>
      <c r="C23" s="4"/>
      <c r="D23" s="4"/>
      <c r="E23" s="4"/>
      <c r="F23" s="4"/>
      <c r="G23" s="4"/>
      <c r="H23" s="4"/>
      <c r="I23" s="103" t="s">
        <v>146</v>
      </c>
      <c r="J23" s="103"/>
      <c r="K23" s="103"/>
      <c r="L23" s="103"/>
      <c r="M23" s="103"/>
      <c r="N23" s="103"/>
      <c r="O23" s="103"/>
      <c r="P23" s="103"/>
      <c r="Q23" s="103"/>
      <c r="R23" s="103"/>
      <c r="S23" s="103"/>
      <c r="T23" s="103"/>
      <c r="U23" s="103"/>
      <c r="V23" s="103"/>
      <c r="W23" s="103"/>
      <c r="X23" s="103"/>
      <c r="Y23" s="103"/>
      <c r="Z23" s="103"/>
      <c r="AA23" s="103"/>
      <c r="AB23" s="103"/>
      <c r="AC23" s="103"/>
      <c r="AD23" s="116" t="s">
        <v>56</v>
      </c>
      <c r="AE23" s="116"/>
      <c r="AF23" s="116"/>
      <c r="AG23" s="125">
        <v>20500</v>
      </c>
      <c r="AH23" s="125"/>
      <c r="AI23" s="125"/>
      <c r="AJ23" s="125"/>
      <c r="AK23" s="125"/>
      <c r="AL23" s="17"/>
      <c r="AM23" s="112"/>
      <c r="AN23" s="113"/>
      <c r="AO23" s="114"/>
      <c r="AP23" s="107" t="str">
        <f>IF($AM23&lt;&gt;"○","",IF(OR($Q$8="",$W$8="",$AA$8=""),"生年月日未入力",IF(DATE($Q$8,$W$8,$AA$8)&lt;DATE(2003,4,2),$AG23,"　選択不可")))</f>
        <v/>
      </c>
      <c r="AQ23" s="108"/>
      <c r="AR23" s="108"/>
      <c r="AS23" s="109"/>
      <c r="AT23" s="4"/>
    </row>
    <row r="24" spans="1:48">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116" t="s">
        <v>33</v>
      </c>
      <c r="AD24" s="116"/>
      <c r="AE24" s="116"/>
      <c r="AF24" s="116"/>
      <c r="AG24" s="125">
        <v>13000</v>
      </c>
      <c r="AH24" s="125"/>
      <c r="AI24" s="125"/>
      <c r="AJ24" s="125"/>
      <c r="AK24" s="125"/>
      <c r="AL24" s="17"/>
      <c r="AM24" s="112"/>
      <c r="AN24" s="113"/>
      <c r="AO24" s="114"/>
      <c r="AP24" s="107" t="str">
        <f>IF($AM24&lt;&gt;"○","",IF(OR($Q$8="",$W$8="",$AA$8=""),"生年月日未入力",IF(DATE($Q$8,$W$8,$AA$8)&gt;=DATE(2003,4,2),$AG24,"　選択不可")))</f>
        <v/>
      </c>
      <c r="AQ24" s="108"/>
      <c r="AR24" s="108"/>
      <c r="AS24" s="109"/>
      <c r="AT24" s="4"/>
    </row>
    <row r="25" spans="1:48">
      <c r="A25" s="4"/>
      <c r="B25" s="4"/>
      <c r="C25" s="4"/>
      <c r="D25" s="4"/>
      <c r="E25" s="4"/>
      <c r="F25" s="4"/>
      <c r="G25" s="4"/>
      <c r="H25" s="4"/>
      <c r="I25" s="4"/>
      <c r="J25" s="4"/>
      <c r="K25" s="4"/>
      <c r="L25" s="4"/>
      <c r="M25" s="4"/>
      <c r="N25" s="4"/>
      <c r="O25" s="4"/>
      <c r="P25" s="4"/>
      <c r="Q25" s="4"/>
      <c r="R25" s="4"/>
      <c r="S25" s="4"/>
      <c r="T25" s="4"/>
      <c r="U25" s="4"/>
      <c r="V25" s="116" t="s">
        <v>34</v>
      </c>
      <c r="W25" s="116"/>
      <c r="X25" s="116"/>
      <c r="Y25" s="116"/>
      <c r="Z25" s="116"/>
      <c r="AA25" s="116"/>
      <c r="AB25" s="116"/>
      <c r="AC25" s="116"/>
      <c r="AD25" s="116"/>
      <c r="AE25" s="116"/>
      <c r="AF25" s="116"/>
      <c r="AG25" s="117">
        <v>1000</v>
      </c>
      <c r="AH25" s="117"/>
      <c r="AI25" s="117"/>
      <c r="AJ25" s="117"/>
      <c r="AK25" s="117"/>
      <c r="AL25" s="16"/>
      <c r="AM25" s="112"/>
      <c r="AN25" s="113"/>
      <c r="AO25" s="114"/>
      <c r="AP25" s="128" t="str">
        <f>IF($AM25&lt;&gt;"○","",IF(OR($H$9="",$H$9="　"),"クラブ名未入力",IF(OR($AM23="○",$AM24="○"),IF($AM25="○",$AG25,""),"単独選択不可")))</f>
        <v/>
      </c>
      <c r="AQ25" s="129"/>
      <c r="AR25" s="129"/>
      <c r="AS25" s="130"/>
      <c r="AT25" s="4"/>
    </row>
    <row r="26" spans="1:48">
      <c r="A26" s="4"/>
      <c r="B26" s="4"/>
      <c r="C26" s="4"/>
      <c r="D26" s="4"/>
      <c r="E26" s="4"/>
      <c r="F26" s="4"/>
      <c r="G26" s="4"/>
      <c r="H26" s="4"/>
      <c r="I26" s="4"/>
      <c r="J26" s="4"/>
      <c r="K26" s="4"/>
      <c r="L26" s="4"/>
      <c r="M26" s="4"/>
      <c r="N26" s="4"/>
      <c r="O26" s="4"/>
      <c r="P26" s="4"/>
      <c r="Q26" s="4"/>
      <c r="R26" s="4"/>
      <c r="S26" s="4"/>
      <c r="T26" s="4"/>
      <c r="U26" s="4"/>
      <c r="V26" s="14"/>
      <c r="W26" s="14"/>
      <c r="X26" s="14"/>
      <c r="Y26" s="14"/>
      <c r="Z26" s="14"/>
      <c r="AA26" s="14"/>
      <c r="AB26" s="14"/>
      <c r="AC26" s="14"/>
      <c r="AD26" s="14"/>
      <c r="AE26" s="14"/>
      <c r="AF26" s="14"/>
      <c r="AG26" s="15"/>
      <c r="AH26" s="15"/>
      <c r="AI26" s="15"/>
      <c r="AJ26" s="15"/>
      <c r="AK26" s="15"/>
      <c r="AL26" s="16"/>
      <c r="AM26" s="115"/>
      <c r="AN26" s="115"/>
      <c r="AO26" s="115"/>
      <c r="AP26" s="17"/>
      <c r="AQ26" s="17"/>
      <c r="AR26" s="17"/>
      <c r="AS26" s="17"/>
      <c r="AT26" s="4"/>
    </row>
    <row r="27" spans="1:48">
      <c r="A27" s="4"/>
      <c r="B27" s="97" t="s">
        <v>47</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115"/>
      <c r="AN27" s="115"/>
      <c r="AO27" s="115"/>
      <c r="AP27" s="5"/>
      <c r="AQ27" s="5"/>
      <c r="AR27" s="5"/>
      <c r="AS27" s="5"/>
      <c r="AT27" s="4"/>
    </row>
    <row r="28" spans="1:48">
      <c r="A28" s="4"/>
      <c r="B28" s="4"/>
      <c r="C28" s="4"/>
      <c r="D28" s="4"/>
      <c r="E28" s="4"/>
      <c r="F28" s="4"/>
      <c r="G28" s="5"/>
      <c r="H28" s="5"/>
      <c r="I28" s="5"/>
      <c r="J28" s="116" t="s">
        <v>35</v>
      </c>
      <c r="K28" s="116"/>
      <c r="L28" s="116"/>
      <c r="M28" s="116"/>
      <c r="N28" s="116"/>
      <c r="O28" s="4"/>
      <c r="P28" s="112"/>
      <c r="Q28" s="113"/>
      <c r="R28" s="114"/>
      <c r="S28" s="5"/>
      <c r="T28" s="5"/>
      <c r="U28" s="5"/>
      <c r="V28" s="116" t="s">
        <v>36</v>
      </c>
      <c r="W28" s="116"/>
      <c r="X28" s="116"/>
      <c r="Y28" s="116"/>
      <c r="Z28" s="116"/>
      <c r="AA28" s="4"/>
      <c r="AB28" s="112"/>
      <c r="AC28" s="113"/>
      <c r="AD28" s="114"/>
      <c r="AE28" s="4"/>
      <c r="AF28" s="127" t="str">
        <f>IF(AND($P$28="",$AB$28=""),"",IF(AND($P$28="○",$AB$28="○"),"どちらか一方をお選びください。",""))</f>
        <v/>
      </c>
      <c r="AG28" s="127"/>
      <c r="AH28" s="127"/>
      <c r="AI28" s="127"/>
      <c r="AJ28" s="127"/>
      <c r="AK28" s="127"/>
      <c r="AL28" s="127"/>
      <c r="AM28" s="127"/>
      <c r="AN28" s="127"/>
      <c r="AO28" s="127"/>
      <c r="AP28" s="127"/>
      <c r="AQ28" s="127"/>
      <c r="AR28" s="127"/>
      <c r="AS28" s="127"/>
      <c r="AT28" s="4"/>
    </row>
    <row r="29" spans="1:48">
      <c r="A29" s="4"/>
      <c r="B29" s="4"/>
      <c r="C29" s="4"/>
      <c r="D29" s="4"/>
      <c r="E29" s="4"/>
      <c r="F29" s="4"/>
      <c r="G29" s="5"/>
      <c r="H29" s="5"/>
      <c r="I29" s="5"/>
      <c r="J29" s="14"/>
      <c r="K29" s="14"/>
      <c r="L29" s="14"/>
      <c r="M29" s="14"/>
      <c r="N29" s="14"/>
      <c r="O29" s="4"/>
      <c r="P29" s="4"/>
      <c r="Q29" s="4"/>
      <c r="R29" s="4"/>
      <c r="S29" s="5"/>
      <c r="T29" s="5"/>
      <c r="U29" s="5"/>
      <c r="V29" s="14"/>
      <c r="W29" s="14"/>
      <c r="X29" s="14"/>
      <c r="Y29" s="14"/>
      <c r="Z29" s="14"/>
      <c r="AA29" s="4"/>
      <c r="AB29" s="4"/>
      <c r="AC29" s="4"/>
      <c r="AD29" s="4"/>
      <c r="AE29" s="4"/>
      <c r="AF29" s="4"/>
      <c r="AG29" s="4"/>
      <c r="AH29" s="4"/>
      <c r="AI29" s="4"/>
      <c r="AJ29" s="4"/>
      <c r="AK29" s="4"/>
      <c r="AL29" s="4"/>
      <c r="AM29" s="115"/>
      <c r="AN29" s="115"/>
      <c r="AO29" s="115"/>
      <c r="AP29" s="4"/>
      <c r="AQ29" s="4"/>
      <c r="AR29" s="4"/>
      <c r="AS29" s="4"/>
      <c r="AT29" s="4"/>
    </row>
    <row r="30" spans="1:48">
      <c r="A30" s="4"/>
      <c r="B30" s="97" t="s">
        <v>69</v>
      </c>
      <c r="C30" s="97"/>
      <c r="D30" s="97"/>
      <c r="E30" s="97"/>
      <c r="F30" s="97"/>
      <c r="G30" s="97"/>
      <c r="H30" s="97"/>
      <c r="I30" s="97"/>
      <c r="J30" s="97"/>
      <c r="K30" s="97"/>
      <c r="L30" s="97"/>
      <c r="M30" s="97"/>
      <c r="N30" s="97"/>
      <c r="O30" s="97"/>
      <c r="P30" s="97"/>
      <c r="Q30" s="97"/>
      <c r="R30" s="116" t="s">
        <v>63</v>
      </c>
      <c r="S30" s="116"/>
      <c r="T30" s="126"/>
      <c r="U30" s="112"/>
      <c r="V30" s="113"/>
      <c r="W30" s="114"/>
      <c r="X30" s="126" t="s">
        <v>64</v>
      </c>
      <c r="Y30" s="116"/>
      <c r="Z30" s="126"/>
      <c r="AA30" s="112"/>
      <c r="AB30" s="113"/>
      <c r="AC30" s="114"/>
      <c r="AD30" s="126" t="s">
        <v>65</v>
      </c>
      <c r="AE30" s="116"/>
      <c r="AF30" s="126"/>
      <c r="AG30" s="112"/>
      <c r="AH30" s="113"/>
      <c r="AI30" s="114"/>
      <c r="AJ30" s="126" t="s">
        <v>66</v>
      </c>
      <c r="AK30" s="126"/>
      <c r="AL30" s="177"/>
      <c r="AM30" s="112"/>
      <c r="AN30" s="113"/>
      <c r="AO30" s="114"/>
      <c r="AP30" s="4"/>
      <c r="AQ30" s="4"/>
      <c r="AR30" s="4"/>
      <c r="AS30" s="4"/>
      <c r="AT30" s="4"/>
    </row>
    <row r="31" spans="1:48">
      <c r="A31" s="4"/>
      <c r="B31" s="4"/>
      <c r="C31" s="4"/>
      <c r="D31" s="4"/>
      <c r="E31" s="4"/>
      <c r="F31" s="4"/>
      <c r="G31" s="5"/>
      <c r="H31" s="5"/>
      <c r="I31" s="5"/>
      <c r="J31" s="5"/>
      <c r="K31" s="5"/>
      <c r="L31" s="4"/>
      <c r="M31" s="4"/>
      <c r="N31" s="4"/>
      <c r="O31" s="4"/>
      <c r="P31" s="4"/>
      <c r="Q31" s="4"/>
      <c r="R31" s="4"/>
      <c r="S31" s="4"/>
      <c r="T31" s="4"/>
      <c r="U31" s="4"/>
      <c r="V31" s="4"/>
      <c r="W31" s="4"/>
      <c r="X31" s="127" t="str">
        <f>IF(AND($U$30="",$AA$30="",$AG$30="",$AM$30=""),"",IF(COUNTIF($U$30,"○")+COUNTIF($AA$30,"○")+COUNTIF($AG$30,"○")+COUNTIF($AM$30,"○")&lt;&gt;1,"いずれか１つをお選びください。",""))</f>
        <v/>
      </c>
      <c r="Y31" s="127"/>
      <c r="Z31" s="127"/>
      <c r="AA31" s="127"/>
      <c r="AB31" s="127"/>
      <c r="AC31" s="127"/>
      <c r="AD31" s="127"/>
      <c r="AE31" s="127"/>
      <c r="AF31" s="127"/>
      <c r="AG31" s="127"/>
      <c r="AH31" s="127"/>
      <c r="AI31" s="127"/>
      <c r="AJ31" s="127"/>
      <c r="AK31" s="127"/>
      <c r="AL31" s="4"/>
      <c r="AM31" s="115"/>
      <c r="AN31" s="115"/>
      <c r="AO31" s="115"/>
      <c r="AP31" s="4"/>
      <c r="AQ31" s="4"/>
      <c r="AR31" s="4"/>
      <c r="AS31" s="4"/>
      <c r="AT31" s="4"/>
    </row>
    <row r="32" spans="1:48">
      <c r="A32" s="4"/>
      <c r="B32" s="97" t="s">
        <v>76</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4"/>
    </row>
    <row r="33" spans="1:46">
      <c r="A33" s="4"/>
      <c r="B33" s="4"/>
      <c r="C33" s="18"/>
      <c r="D33" s="18"/>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21"/>
      <c r="AN33" s="121"/>
      <c r="AO33" s="121"/>
      <c r="AP33" s="4"/>
      <c r="AQ33" s="4"/>
      <c r="AR33" s="4"/>
      <c r="AS33" s="4"/>
      <c r="AT33" s="4"/>
    </row>
    <row r="34" spans="1:46">
      <c r="A34" s="4"/>
      <c r="B34" s="4"/>
      <c r="C34" s="18"/>
      <c r="D34" s="18"/>
      <c r="E34" s="4"/>
      <c r="F34" s="4"/>
      <c r="G34" s="4"/>
      <c r="H34" s="4"/>
      <c r="I34" s="4"/>
      <c r="J34" s="4"/>
      <c r="K34" s="4"/>
      <c r="L34" s="4"/>
      <c r="M34" s="4"/>
      <c r="N34" s="4"/>
      <c r="O34" s="4"/>
      <c r="P34" s="4"/>
      <c r="AI34" s="4"/>
      <c r="AJ34" s="4"/>
      <c r="AK34" s="4"/>
      <c r="AL34" s="4"/>
      <c r="AM34" s="115"/>
      <c r="AN34" s="115"/>
      <c r="AO34" s="115"/>
      <c r="AP34" s="4"/>
      <c r="AQ34" s="4"/>
      <c r="AR34" s="4"/>
      <c r="AS34" s="4"/>
      <c r="AT34" s="4"/>
    </row>
    <row r="35" spans="1:46">
      <c r="A35" s="4"/>
      <c r="B35" s="4"/>
      <c r="C35" s="18"/>
      <c r="D35" s="18"/>
      <c r="E35" s="4" t="s">
        <v>37</v>
      </c>
      <c r="F35" s="97" t="s">
        <v>20</v>
      </c>
      <c r="G35" s="97"/>
      <c r="H35" s="97"/>
      <c r="I35" s="97"/>
      <c r="J35" s="97"/>
      <c r="K35" s="97"/>
      <c r="L35" s="97"/>
      <c r="M35" s="97"/>
      <c r="N35" s="97"/>
      <c r="O35" s="97"/>
      <c r="P35" s="97"/>
      <c r="Q35" s="97"/>
      <c r="R35" s="97"/>
      <c r="S35" s="97"/>
      <c r="T35" s="4"/>
      <c r="U35" s="4"/>
      <c r="V35" s="4"/>
      <c r="W35" s="4"/>
      <c r="X35" s="4"/>
      <c r="Y35" s="4"/>
      <c r="Z35" s="4"/>
      <c r="AA35" s="4"/>
      <c r="AB35" s="4"/>
      <c r="AC35" s="116" t="s">
        <v>56</v>
      </c>
      <c r="AD35" s="116"/>
      <c r="AE35" s="116"/>
      <c r="AF35" s="116"/>
      <c r="AG35" s="125">
        <v>1000</v>
      </c>
      <c r="AH35" s="125"/>
      <c r="AI35" s="125"/>
      <c r="AJ35" s="125"/>
      <c r="AK35" s="125"/>
      <c r="AL35" s="17"/>
      <c r="AM35" s="112"/>
      <c r="AN35" s="113"/>
      <c r="AO35" s="114"/>
      <c r="AP35" s="107" t="str">
        <f>IF($AM35&lt;&gt;"○","",IF(OR(AND($P$28="",$AB$28=""),AND($U$30="",$AA$30="",$AG$30="",$AM$30=""))," 必須未入力",IF(OR($Q$8="",$W$8="",$AA$8=""),"生年月日未入力",IF(DATE($Q$8,$W$8,$AA$8)&gt;=DATE(2003,4,2),"　選択不可",$AG35))))</f>
        <v/>
      </c>
      <c r="AQ35" s="108"/>
      <c r="AR35" s="108"/>
      <c r="AS35" s="109"/>
      <c r="AT35" s="4"/>
    </row>
    <row r="36" spans="1:46">
      <c r="A36" s="4"/>
      <c r="B36" s="4"/>
      <c r="C36" s="18"/>
      <c r="D36" s="18"/>
      <c r="E36" s="19"/>
      <c r="F36" s="19"/>
      <c r="G36" s="19"/>
      <c r="H36" s="19"/>
      <c r="I36" s="19"/>
      <c r="J36" s="19"/>
      <c r="K36" s="19"/>
      <c r="L36" s="19"/>
      <c r="M36" s="19"/>
      <c r="N36" s="19"/>
      <c r="O36" s="19"/>
      <c r="P36" s="19"/>
      <c r="Q36" s="19"/>
      <c r="R36" s="19"/>
      <c r="S36" s="19"/>
      <c r="T36" s="19"/>
      <c r="U36" s="19"/>
      <c r="V36" s="19"/>
      <c r="W36" s="19"/>
      <c r="X36" s="19"/>
      <c r="Y36" s="19"/>
      <c r="Z36" s="19"/>
      <c r="AA36" s="19"/>
      <c r="AB36" s="19"/>
      <c r="AC36" s="132" t="s">
        <v>33</v>
      </c>
      <c r="AD36" s="132"/>
      <c r="AE36" s="132"/>
      <c r="AF36" s="132"/>
      <c r="AG36" s="110">
        <v>500</v>
      </c>
      <c r="AH36" s="111"/>
      <c r="AI36" s="111"/>
      <c r="AJ36" s="111"/>
      <c r="AK36" s="110"/>
      <c r="AL36" s="17"/>
      <c r="AM36" s="112"/>
      <c r="AN36" s="113"/>
      <c r="AO36" s="114"/>
      <c r="AP36" s="107" t="str">
        <f>IF($AM36&lt;&gt;"○","",IF(OR(AND($P$28="",$AB$28=""),AND($U$30="",$AA$30="",$AG$30="",$AM$30=""))," 必須未入力",IF(OR($Q$8="",$W$8="",$AA$8=""),"生年月日未入力",IF(DATE($Q$8,$W$8,$AA$8)&lt;DATE(2003,4,2),"　選択不可",$AG36))))</f>
        <v/>
      </c>
      <c r="AQ36" s="108"/>
      <c r="AR36" s="108"/>
      <c r="AS36" s="109"/>
      <c r="AT36" s="4"/>
    </row>
    <row r="37" spans="1:46">
      <c r="A37" s="4"/>
      <c r="B37" s="4"/>
      <c r="C37" s="18"/>
      <c r="D37" s="18"/>
      <c r="E37" s="26" t="s">
        <v>38</v>
      </c>
      <c r="F37" s="133" t="s">
        <v>70</v>
      </c>
      <c r="G37" s="133"/>
      <c r="H37" s="133"/>
      <c r="I37" s="133"/>
      <c r="J37" s="133"/>
      <c r="K37" s="133"/>
      <c r="L37" s="133"/>
      <c r="M37" s="133"/>
      <c r="N37" s="133"/>
      <c r="O37" s="133"/>
      <c r="P37" s="133"/>
      <c r="Q37" s="133"/>
      <c r="R37" s="133"/>
      <c r="S37" s="133"/>
      <c r="T37" s="133"/>
      <c r="U37" s="133"/>
      <c r="V37" s="133"/>
      <c r="W37" s="134" t="s">
        <v>68</v>
      </c>
      <c r="X37" s="134"/>
      <c r="Y37" s="134"/>
      <c r="Z37" s="134"/>
      <c r="AA37" s="174">
        <v>1500</v>
      </c>
      <c r="AB37" s="174"/>
      <c r="AC37" s="174"/>
      <c r="AD37" s="174"/>
      <c r="AE37" s="174"/>
      <c r="AF37" s="27"/>
      <c r="AG37" s="32" t="s">
        <v>72</v>
      </c>
      <c r="AH37" s="112"/>
      <c r="AI37" s="113"/>
      <c r="AJ37" s="114"/>
      <c r="AK37" s="28"/>
      <c r="AL37" s="32" t="s">
        <v>71</v>
      </c>
      <c r="AM37" s="112"/>
      <c r="AN37" s="113"/>
      <c r="AO37" s="114"/>
      <c r="AP37" s="107" t="str">
        <f>IF(AND($AH37&lt;&gt;"○",$AM37&lt;&gt;"○"),"",IF(OR(AND($P$28="",$AB$28=""),AND($U$30="",$AA$30="",$AG$30="",$AM$30=""))," 必須未入力",IF(AND($AH37="○",$AM37="○"),IF(DATE($Q$8,$W$8,$AA$8)&gt;=DATE(2003,4,2),"　選択不可",$AA37*2),IF(OR(AH37="○",AM37="○"),IF(DATE($Q$8,$W$8,$AA$8)&gt;DATE(2003,4,2),"　選択不可",$AA37)))))</f>
        <v/>
      </c>
      <c r="AQ37" s="108"/>
      <c r="AR37" s="108"/>
      <c r="AS37" s="109"/>
      <c r="AT37" s="4"/>
    </row>
    <row r="38" spans="1:46">
      <c r="A38" s="4"/>
      <c r="B38" s="4"/>
      <c r="C38" s="18"/>
      <c r="D38" s="18"/>
      <c r="E38" s="19"/>
      <c r="F38" s="131"/>
      <c r="G38" s="131"/>
      <c r="H38" s="131"/>
      <c r="I38" s="131"/>
      <c r="J38" s="131"/>
      <c r="K38" s="131"/>
      <c r="L38" s="131"/>
      <c r="M38" s="131"/>
      <c r="N38" s="131"/>
      <c r="O38" s="131"/>
      <c r="P38" s="131"/>
      <c r="Q38" s="131"/>
      <c r="R38" s="131"/>
      <c r="S38" s="131"/>
      <c r="T38" s="19"/>
      <c r="U38" s="19"/>
      <c r="V38" s="19"/>
      <c r="W38" s="132" t="s">
        <v>33</v>
      </c>
      <c r="X38" s="132"/>
      <c r="Y38" s="132"/>
      <c r="Z38" s="132"/>
      <c r="AA38" s="135">
        <v>750</v>
      </c>
      <c r="AB38" s="135"/>
      <c r="AC38" s="135"/>
      <c r="AD38" s="135"/>
      <c r="AE38" s="135"/>
      <c r="AF38" s="29"/>
      <c r="AG38" s="31" t="s">
        <v>72</v>
      </c>
      <c r="AH38" s="112"/>
      <c r="AI38" s="113"/>
      <c r="AJ38" s="114"/>
      <c r="AK38" s="28"/>
      <c r="AL38" s="32" t="s">
        <v>71</v>
      </c>
      <c r="AM38" s="112"/>
      <c r="AN38" s="113"/>
      <c r="AO38" s="114"/>
      <c r="AP38" s="107" t="str">
        <f>IF(AND($AH38&lt;&gt;"○",$AM38&lt;&gt;"○"),"",IF(OR(AND($P$28="",$AB$28=""),AND($U$30="",$AA$30="",$AG$30="",$AM$30=""))," 必須未入力",IF(AND($AH38="○",$AM38="○"),IF(DATE($Q$8,$W$8,$AA$8)&lt;DATE(2003,4,2),"　選択不可",$AA38*2),IF(OR(AH38="○",AM38="○"),IF(DATE($Q$8,$W$8,$AA$8)&lt;DATE(2003,4,2),"　選択不可",$AA38)))))</f>
        <v/>
      </c>
      <c r="AQ38" s="108"/>
      <c r="AR38" s="108"/>
      <c r="AS38" s="109"/>
      <c r="AT38" s="4"/>
    </row>
    <row r="39" spans="1:46">
      <c r="A39" s="4"/>
      <c r="B39" s="4"/>
      <c r="C39" s="18"/>
      <c r="D39" s="18"/>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26"/>
      <c r="AL39" s="4"/>
      <c r="AM39" s="115"/>
      <c r="AN39" s="115"/>
      <c r="AO39" s="115"/>
      <c r="AP39" s="4"/>
      <c r="AQ39" s="4"/>
      <c r="AR39" s="4"/>
      <c r="AS39" s="4"/>
      <c r="AT39" s="4"/>
    </row>
    <row r="40" spans="1:46">
      <c r="A40" s="4"/>
      <c r="B40" s="4"/>
      <c r="C40" s="18"/>
      <c r="D40" s="18"/>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121"/>
      <c r="AN40" s="121"/>
      <c r="AO40" s="121"/>
      <c r="AP40" s="4"/>
      <c r="AQ40" s="4"/>
      <c r="AR40" s="4"/>
      <c r="AS40" s="4"/>
      <c r="AT40" s="4"/>
    </row>
    <row r="41" spans="1:46">
      <c r="A41" s="4"/>
      <c r="B41" s="4"/>
      <c r="C41" s="18"/>
      <c r="D41" s="18"/>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15"/>
      <c r="AN41" s="115"/>
      <c r="AO41" s="115"/>
      <c r="AP41" s="4"/>
      <c r="AQ41" s="4"/>
      <c r="AR41" s="4"/>
      <c r="AS41" s="4"/>
      <c r="AT41" s="4"/>
    </row>
    <row r="42" spans="1:46">
      <c r="A42" s="4"/>
      <c r="B42" s="4"/>
      <c r="C42" s="18"/>
      <c r="D42" s="18"/>
      <c r="E42" s="4" t="s">
        <v>39</v>
      </c>
      <c r="F42" s="133" t="s">
        <v>70</v>
      </c>
      <c r="G42" s="133"/>
      <c r="H42" s="133"/>
      <c r="I42" s="133"/>
      <c r="J42" s="133"/>
      <c r="K42" s="133"/>
      <c r="L42" s="133"/>
      <c r="M42" s="133"/>
      <c r="N42" s="133"/>
      <c r="O42" s="133"/>
      <c r="P42" s="133"/>
      <c r="Q42" s="133"/>
      <c r="R42" s="133"/>
      <c r="S42" s="133"/>
      <c r="T42" s="133"/>
      <c r="U42" s="133"/>
      <c r="V42" s="133"/>
      <c r="W42" s="134" t="s">
        <v>68</v>
      </c>
      <c r="X42" s="134"/>
      <c r="Y42" s="134"/>
      <c r="Z42" s="134"/>
      <c r="AA42" s="174">
        <v>1500</v>
      </c>
      <c r="AB42" s="174"/>
      <c r="AC42" s="174"/>
      <c r="AD42" s="174"/>
      <c r="AE42" s="174"/>
      <c r="AF42" s="27"/>
      <c r="AG42" s="30" t="s">
        <v>72</v>
      </c>
      <c r="AH42" s="112"/>
      <c r="AI42" s="113"/>
      <c r="AJ42" s="114"/>
      <c r="AK42" s="28"/>
      <c r="AL42" s="32" t="s">
        <v>71</v>
      </c>
      <c r="AM42" s="112"/>
      <c r="AN42" s="113"/>
      <c r="AO42" s="114"/>
      <c r="AP42" s="107" t="str">
        <f>IF(AND($AH42&lt;&gt;"○",$AM42&lt;&gt;"○"),"",IF(OR(AND($P$28="",$AB$28=""),AND($U$30="",$AA$30="",$AG$30="",$AM$30=""))," 必須未入力",IF(AND($AH42="○",$AM42="○"),IF(DATE($Q$8,$W$8,$AA$8)&gt;=DATE(2003,4,2),"　選択不可",$AA42*2),IF(OR(AH42="○",AM42="○"),IF(DATE($Q$8,$W$8,$AA$8)&gt;DATE(2003,4,2),"　選択不可",$AA42)))))</f>
        <v/>
      </c>
      <c r="AQ42" s="108"/>
      <c r="AR42" s="108"/>
      <c r="AS42" s="109"/>
      <c r="AT42" s="4"/>
    </row>
    <row r="43" spans="1:46">
      <c r="A43" s="4"/>
      <c r="B43" s="4"/>
      <c r="C43" s="18"/>
      <c r="D43" s="18"/>
      <c r="E43" s="19"/>
      <c r="F43" s="131"/>
      <c r="G43" s="131"/>
      <c r="H43" s="131"/>
      <c r="I43" s="131"/>
      <c r="J43" s="131"/>
      <c r="K43" s="131"/>
      <c r="L43" s="131"/>
      <c r="M43" s="131"/>
      <c r="N43" s="131"/>
      <c r="O43" s="131"/>
      <c r="P43" s="131"/>
      <c r="Q43" s="131"/>
      <c r="R43" s="131"/>
      <c r="S43" s="131"/>
      <c r="T43" s="19"/>
      <c r="U43" s="19"/>
      <c r="V43" s="19"/>
      <c r="W43" s="132" t="s">
        <v>33</v>
      </c>
      <c r="X43" s="132"/>
      <c r="Y43" s="132"/>
      <c r="Z43" s="132"/>
      <c r="AA43" s="135">
        <v>750</v>
      </c>
      <c r="AB43" s="135"/>
      <c r="AC43" s="135"/>
      <c r="AD43" s="135"/>
      <c r="AE43" s="135"/>
      <c r="AF43" s="29"/>
      <c r="AG43" s="31" t="s">
        <v>72</v>
      </c>
      <c r="AH43" s="112"/>
      <c r="AI43" s="113"/>
      <c r="AJ43" s="114"/>
      <c r="AK43" s="28"/>
      <c r="AL43" s="32" t="s">
        <v>71</v>
      </c>
      <c r="AM43" s="112"/>
      <c r="AN43" s="113"/>
      <c r="AO43" s="114"/>
      <c r="AP43" s="107" t="str">
        <f>IF(AND($AH43&lt;&gt;"○",$AM43&lt;&gt;"○"),"",IF(OR(AND($P$28="",$AB$28=""),AND($U$30="",$AA$30="",$AG$30="",$AM$30=""))," 必須未入力",IF(AND($AH43="○",$AM43="○"),IF(DATE($Q$8,$W$8,$AA$8)&lt;DATE(2003,4,2),"　選択不可",$AA43*2),IF(OR(AH43="○",AM43="○"),IF(DATE($Q$8,$W$8,$AA$8)&lt;DATE(2003,4,2),"　選択不可",$AA43)))))</f>
        <v/>
      </c>
      <c r="AQ43" s="108"/>
      <c r="AR43" s="108"/>
      <c r="AS43" s="109"/>
      <c r="AT43" s="4"/>
    </row>
    <row r="44" spans="1:46">
      <c r="A44" s="4"/>
      <c r="B44" s="4"/>
      <c r="C44" s="18"/>
      <c r="D44" s="18"/>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26"/>
      <c r="AL44" s="4"/>
      <c r="AM44" s="115"/>
      <c r="AN44" s="115"/>
      <c r="AO44" s="115"/>
      <c r="AP44" s="4"/>
      <c r="AQ44" s="4"/>
      <c r="AR44" s="4"/>
      <c r="AS44" s="4"/>
      <c r="AT44" s="4"/>
    </row>
    <row r="45" spans="1:46">
      <c r="A45" s="4"/>
      <c r="B45" s="4"/>
      <c r="C45" s="18"/>
      <c r="D45" s="18"/>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21"/>
      <c r="AN45" s="121"/>
      <c r="AO45" s="121"/>
      <c r="AP45" s="4"/>
      <c r="AQ45" s="4"/>
      <c r="AR45" s="4"/>
      <c r="AS45" s="4"/>
      <c r="AT45" s="4"/>
    </row>
    <row r="46" spans="1:46">
      <c r="A46" s="4"/>
      <c r="B46" s="4"/>
      <c r="C46" s="18"/>
      <c r="D46" s="18"/>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115"/>
      <c r="AN46" s="115"/>
      <c r="AO46" s="115"/>
      <c r="AP46" s="4"/>
      <c r="AQ46" s="4"/>
      <c r="AR46" s="4"/>
      <c r="AS46" s="4"/>
      <c r="AT46" s="4"/>
    </row>
    <row r="47" spans="1:46">
      <c r="A47" s="4"/>
      <c r="B47" s="4"/>
      <c r="C47" s="4"/>
      <c r="D47" s="4"/>
      <c r="E47" s="4" t="s">
        <v>40</v>
      </c>
      <c r="F47" s="97" t="s">
        <v>20</v>
      </c>
      <c r="G47" s="97"/>
      <c r="H47" s="97"/>
      <c r="I47" s="97"/>
      <c r="J47" s="97"/>
      <c r="K47" s="97"/>
      <c r="L47" s="97"/>
      <c r="M47" s="97"/>
      <c r="N47" s="97"/>
      <c r="O47" s="97"/>
      <c r="P47" s="97"/>
      <c r="Q47" s="97"/>
      <c r="R47" s="97"/>
      <c r="S47" s="97"/>
      <c r="T47" s="4"/>
      <c r="U47" s="4"/>
      <c r="V47" s="4"/>
      <c r="W47" s="4"/>
      <c r="X47" s="4"/>
      <c r="Y47" s="4"/>
      <c r="Z47" s="4"/>
      <c r="AA47" s="4"/>
      <c r="AB47" s="4"/>
      <c r="AC47" s="116" t="s">
        <v>56</v>
      </c>
      <c r="AD47" s="116"/>
      <c r="AE47" s="116"/>
      <c r="AF47" s="116"/>
      <c r="AG47" s="125">
        <v>500</v>
      </c>
      <c r="AH47" s="125"/>
      <c r="AI47" s="125"/>
      <c r="AJ47" s="125"/>
      <c r="AK47" s="125"/>
      <c r="AL47" s="17"/>
      <c r="AM47" s="112"/>
      <c r="AN47" s="113"/>
      <c r="AO47" s="114"/>
      <c r="AP47" s="107" t="str">
        <f>IF($AM47&lt;&gt;"○","",IF(OR(AND($P$28="",$AB$28=""),AND($U$30="",$AA$30="",$AG$30="",$AM$30=""))," 必須未入力",IF(OR($Q$8="",$W$8="",$AA$8=""),"生年月日未入力",IF(DATE($Q$8,$W$8,$AA$8)&gt;=DATE(2003,4,2),"　選択不可",$AG47))))</f>
        <v/>
      </c>
      <c r="AQ47" s="108"/>
      <c r="AR47" s="108"/>
      <c r="AS47" s="109"/>
      <c r="AT47" s="4"/>
    </row>
    <row r="48" spans="1:46">
      <c r="A48" s="4"/>
      <c r="B48" s="4"/>
      <c r="C48" s="4"/>
      <c r="D48" s="4"/>
      <c r="E48" s="19"/>
      <c r="F48" s="19"/>
      <c r="G48" s="19"/>
      <c r="H48" s="19"/>
      <c r="I48" s="19"/>
      <c r="J48" s="19"/>
      <c r="K48" s="19"/>
      <c r="L48" s="19"/>
      <c r="M48" s="19"/>
      <c r="N48" s="19"/>
      <c r="O48" s="19"/>
      <c r="P48" s="19"/>
      <c r="Q48" s="19"/>
      <c r="R48" s="19"/>
      <c r="S48" s="19"/>
      <c r="T48" s="19"/>
      <c r="U48" s="19"/>
      <c r="V48" s="19"/>
      <c r="W48" s="19"/>
      <c r="X48" s="19"/>
      <c r="Y48" s="19"/>
      <c r="Z48" s="19"/>
      <c r="AA48" s="19"/>
      <c r="AB48" s="19"/>
      <c r="AC48" s="132" t="s">
        <v>33</v>
      </c>
      <c r="AD48" s="132"/>
      <c r="AE48" s="132"/>
      <c r="AF48" s="132"/>
      <c r="AG48" s="110">
        <v>250</v>
      </c>
      <c r="AH48" s="110"/>
      <c r="AI48" s="110"/>
      <c r="AJ48" s="110"/>
      <c r="AK48" s="110"/>
      <c r="AL48" s="17"/>
      <c r="AM48" s="112"/>
      <c r="AN48" s="113"/>
      <c r="AO48" s="114"/>
      <c r="AP48" s="107" t="str">
        <f>IF($AM48&lt;&gt;"○","",IF(OR(AND($P$28="",$AB$28=""),AND($U$30="",$AA$30="",$AG$30="",$AM$30=""))," 必須未入力",IF(OR($Q$8="",$W$8="",$AA$8=""),"生年月日未入力",IF(DATE($Q$8,$W$8,$AA$8)&lt;DATE(2003,4,2),"　選択不可",$AG48))))</f>
        <v/>
      </c>
      <c r="AQ48" s="108"/>
      <c r="AR48" s="108"/>
      <c r="AS48" s="109"/>
      <c r="AT48" s="4"/>
    </row>
    <row r="49" spans="1:52">
      <c r="A49" s="4"/>
      <c r="B49" s="4"/>
      <c r="C49" s="4"/>
      <c r="D49" s="4"/>
      <c r="E49" s="4" t="s">
        <v>41</v>
      </c>
      <c r="F49" s="133" t="s">
        <v>42</v>
      </c>
      <c r="G49" s="133"/>
      <c r="H49" s="133"/>
      <c r="I49" s="133"/>
      <c r="J49" s="133"/>
      <c r="K49" s="133"/>
      <c r="L49" s="133"/>
      <c r="M49" s="133"/>
      <c r="N49" s="133"/>
      <c r="O49" s="133"/>
      <c r="P49" s="133"/>
      <c r="Q49" s="133"/>
      <c r="R49" s="133"/>
      <c r="S49" s="133"/>
      <c r="T49" s="133"/>
      <c r="U49" s="133"/>
      <c r="V49" s="133"/>
      <c r="W49" s="133"/>
      <c r="X49" s="133"/>
      <c r="Y49" s="133"/>
      <c r="Z49" s="133"/>
      <c r="AA49" s="133"/>
      <c r="AB49" s="134" t="s">
        <v>21</v>
      </c>
      <c r="AC49" s="134"/>
      <c r="AD49" s="134"/>
      <c r="AE49" s="134"/>
      <c r="AF49" s="134"/>
      <c r="AG49" s="125">
        <v>1000</v>
      </c>
      <c r="AH49" s="125"/>
      <c r="AI49" s="125"/>
      <c r="AJ49" s="125"/>
      <c r="AK49" s="125"/>
      <c r="AL49" s="17"/>
      <c r="AM49" s="112"/>
      <c r="AN49" s="113"/>
      <c r="AO49" s="114"/>
      <c r="AP49" s="107" t="str">
        <f>IF($AM49&lt;&gt;"○","",IF(OR(AND($P$28="",$AB$28=""),AND($U$30="",$AA$30="",$AG$30="",$AM$30=""),$Q$52="")," 必須未入力",IF(OR($Q$8="",$W$8="",$AA$8=""),"生年月日未入力",$AG49)))</f>
        <v/>
      </c>
      <c r="AQ49" s="108"/>
      <c r="AR49" s="108"/>
      <c r="AS49" s="109"/>
      <c r="AT49" s="4"/>
    </row>
    <row r="50" spans="1:52">
      <c r="A50" s="4"/>
      <c r="B50" s="4"/>
      <c r="C50" s="4"/>
      <c r="D50" s="4"/>
      <c r="E50" s="4"/>
      <c r="F50" s="4"/>
      <c r="G50" s="4"/>
      <c r="H50" s="4"/>
      <c r="I50" s="4"/>
      <c r="J50" s="4"/>
      <c r="K50" s="4"/>
      <c r="L50" s="4"/>
      <c r="M50" s="4"/>
      <c r="N50" s="4"/>
      <c r="O50" s="4"/>
      <c r="P50" s="4"/>
      <c r="Q50" s="4"/>
      <c r="R50" s="4"/>
      <c r="S50" s="4"/>
      <c r="T50" s="4"/>
      <c r="U50" s="4"/>
      <c r="V50" s="4"/>
      <c r="W50" s="4"/>
      <c r="X50" s="126" t="s">
        <v>51</v>
      </c>
      <c r="Y50" s="126"/>
      <c r="Z50" s="126"/>
      <c r="AA50" s="126"/>
      <c r="AB50" s="126"/>
      <c r="AC50" s="126"/>
      <c r="AD50" s="126"/>
      <c r="AE50" s="126"/>
      <c r="AF50" s="126"/>
      <c r="AG50" s="125">
        <v>1000</v>
      </c>
      <c r="AH50" s="125"/>
      <c r="AI50" s="125"/>
      <c r="AJ50" s="125"/>
      <c r="AK50" s="125"/>
      <c r="AL50" s="17"/>
      <c r="AM50" s="112"/>
      <c r="AN50" s="113"/>
      <c r="AO50" s="114"/>
      <c r="AP50" s="107" t="str">
        <f>IF($AM50&lt;&gt;"○","",IF(OR(AND($P$28="",$AB$28=""),AND($U$30="",$AA$30="",$AG$30="",$AM$30=""),$AH$52="")," 必須未入力",IF(OR($Q$8="",$W$8="",$AA$8=""),"生年月日未入力",IF(DATEDIF(DATE($Q$8,$W$8,$AA$8),DATE(2016,1,24),"Y")&gt;=13,"　選択不可",$AG50))))</f>
        <v/>
      </c>
      <c r="AQ50" s="108"/>
      <c r="AR50" s="108"/>
      <c r="AS50" s="109"/>
      <c r="AT50" s="4"/>
      <c r="AV50" s="33"/>
    </row>
    <row r="51" spans="1:52">
      <c r="A51" s="4"/>
      <c r="B51" s="4"/>
      <c r="C51" s="4"/>
      <c r="D51" s="4"/>
      <c r="E51" s="4"/>
      <c r="F51" s="121" t="s">
        <v>115</v>
      </c>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4"/>
      <c r="AM51" s="115"/>
      <c r="AN51" s="115"/>
      <c r="AO51" s="115"/>
      <c r="AP51" s="4"/>
      <c r="AQ51" s="4"/>
      <c r="AR51" s="4"/>
      <c r="AS51" s="4"/>
      <c r="AT51" s="4"/>
    </row>
    <row r="52" spans="1:52">
      <c r="A52" s="4"/>
      <c r="B52" s="4"/>
      <c r="C52" s="4"/>
      <c r="D52" s="4"/>
      <c r="E52" s="18"/>
      <c r="F52" s="18"/>
      <c r="G52" s="18"/>
      <c r="H52" s="126" t="s">
        <v>49</v>
      </c>
      <c r="I52" s="126"/>
      <c r="J52" s="126"/>
      <c r="K52" s="126"/>
      <c r="L52" s="126"/>
      <c r="M52" s="126"/>
      <c r="N52" s="126"/>
      <c r="O52" s="126"/>
      <c r="P52" s="126"/>
      <c r="Q52" s="112"/>
      <c r="R52" s="113"/>
      <c r="S52" s="114"/>
      <c r="T52" s="25" t="s">
        <v>22</v>
      </c>
      <c r="U52" s="126" t="s">
        <v>50</v>
      </c>
      <c r="V52" s="126"/>
      <c r="W52" s="126"/>
      <c r="X52" s="126"/>
      <c r="Y52" s="126"/>
      <c r="Z52" s="126"/>
      <c r="AA52" s="126"/>
      <c r="AB52" s="126"/>
      <c r="AC52" s="126"/>
      <c r="AD52" s="126"/>
      <c r="AE52" s="126"/>
      <c r="AF52" s="126"/>
      <c r="AG52" s="126"/>
      <c r="AH52" s="112"/>
      <c r="AI52" s="113"/>
      <c r="AJ52" s="114"/>
      <c r="AK52" s="25" t="s">
        <v>22</v>
      </c>
      <c r="AL52" s="4"/>
      <c r="AM52" s="115"/>
      <c r="AN52" s="115"/>
      <c r="AO52" s="115"/>
      <c r="AP52" s="4"/>
      <c r="AQ52" s="4"/>
      <c r="AR52" s="4"/>
      <c r="AS52" s="4"/>
      <c r="AT52" s="4"/>
    </row>
    <row r="53" spans="1:52">
      <c r="A53" s="4"/>
      <c r="B53" s="4"/>
      <c r="C53" s="4"/>
      <c r="D53" s="4"/>
      <c r="E53" s="18"/>
      <c r="F53" s="18"/>
      <c r="G53" s="18"/>
      <c r="H53" s="24"/>
      <c r="I53" s="176" t="s">
        <v>116</v>
      </c>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5"/>
      <c r="AI53" s="5"/>
      <c r="AJ53" s="5"/>
      <c r="AK53" s="5"/>
      <c r="AL53" s="4"/>
      <c r="AM53" s="20"/>
      <c r="AN53" s="20"/>
      <c r="AO53" s="20"/>
      <c r="AP53" s="4"/>
      <c r="AQ53" s="4"/>
      <c r="AR53" s="4"/>
      <c r="AS53" s="4"/>
      <c r="AT53" s="4"/>
    </row>
    <row r="54" spans="1:52">
      <c r="A54" s="4"/>
      <c r="B54" s="4"/>
      <c r="C54" s="4"/>
      <c r="D54" s="4"/>
      <c r="E54" s="4" t="s">
        <v>61</v>
      </c>
      <c r="F54" s="133" t="s">
        <v>73</v>
      </c>
      <c r="G54" s="133"/>
      <c r="H54" s="133"/>
      <c r="I54" s="133"/>
      <c r="J54" s="133"/>
      <c r="K54" s="133"/>
      <c r="L54" s="133"/>
      <c r="M54" s="133"/>
      <c r="N54" s="133"/>
      <c r="O54" s="133"/>
      <c r="P54" s="133"/>
      <c r="Q54" s="133"/>
      <c r="R54" s="133"/>
      <c r="S54" s="133"/>
      <c r="T54" s="133"/>
      <c r="U54" s="133"/>
      <c r="V54" s="133"/>
      <c r="W54" s="133"/>
      <c r="X54" s="133"/>
      <c r="Y54" s="133"/>
      <c r="Z54" s="133"/>
      <c r="AA54" s="133"/>
      <c r="AB54" s="26"/>
      <c r="AC54" s="134" t="s">
        <v>56</v>
      </c>
      <c r="AD54" s="134"/>
      <c r="AE54" s="134"/>
      <c r="AF54" s="134"/>
      <c r="AG54" s="174">
        <v>1500</v>
      </c>
      <c r="AH54" s="174"/>
      <c r="AI54" s="174"/>
      <c r="AJ54" s="174"/>
      <c r="AK54" s="174"/>
      <c r="AL54" s="17"/>
      <c r="AM54" s="112"/>
      <c r="AN54" s="113"/>
      <c r="AO54" s="114"/>
      <c r="AP54" s="107" t="str">
        <f>IF($AM54&lt;&gt;"○","",IF(OR(AND($P$28="",$AB$28=""),AND($U$30="",$AA$30="",$AG$30="",$AM$30=""))," 必須未入力",IF(OR($Q$8="",$W$8="",$AA$8=""),"生年月日未入力",IF(DATE($Q$8,$W$8,$AA$8)&gt;=DATE(2003,4,2),"　選択不可",$AG54))))</f>
        <v/>
      </c>
      <c r="AQ54" s="108"/>
      <c r="AR54" s="108"/>
      <c r="AS54" s="109"/>
      <c r="AT54" s="4"/>
    </row>
    <row r="55" spans="1:52">
      <c r="A55" s="4"/>
      <c r="B55" s="4"/>
      <c r="C55" s="4"/>
      <c r="D55" s="4"/>
      <c r="E55" s="19"/>
      <c r="F55" s="19"/>
      <c r="G55" s="19"/>
      <c r="H55" s="19"/>
      <c r="I55" s="19"/>
      <c r="J55" s="19"/>
      <c r="K55" s="19"/>
      <c r="L55" s="19"/>
      <c r="M55" s="19"/>
      <c r="N55" s="19"/>
      <c r="O55" s="19"/>
      <c r="P55" s="19"/>
      <c r="Q55" s="19"/>
      <c r="R55" s="19"/>
      <c r="S55" s="19"/>
      <c r="T55" s="19"/>
      <c r="U55" s="19"/>
      <c r="V55" s="19"/>
      <c r="W55" s="19"/>
      <c r="X55" s="19"/>
      <c r="Y55" s="19"/>
      <c r="Z55" s="19"/>
      <c r="AA55" s="19"/>
      <c r="AB55" s="19"/>
      <c r="AC55" s="132" t="s">
        <v>33</v>
      </c>
      <c r="AD55" s="132"/>
      <c r="AE55" s="132"/>
      <c r="AF55" s="132"/>
      <c r="AG55" s="135">
        <v>750</v>
      </c>
      <c r="AH55" s="135"/>
      <c r="AI55" s="135"/>
      <c r="AJ55" s="135"/>
      <c r="AK55" s="135"/>
      <c r="AL55" s="17"/>
      <c r="AM55" s="112"/>
      <c r="AN55" s="113"/>
      <c r="AO55" s="114"/>
      <c r="AP55" s="107" t="str">
        <f>IF($AM55&lt;&gt;"○","",IF(OR(AND($P$28="",$AB$28=""),AND($U$30="",$AA$30="",$AG$30="",$AM$30=""))," 必須未入力",IF(OR($Q$8="",$W$8="",$AA$8=""),"生年月日未入力",IF(DATE($Q$8,$W$8,$AA$8)&lt;DATE(2003,4,2),"　選択不可",$AG55))))</f>
        <v/>
      </c>
      <c r="AQ55" s="108"/>
      <c r="AR55" s="108"/>
      <c r="AS55" s="109"/>
      <c r="AT55" s="4"/>
    </row>
    <row r="56" spans="1:5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5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158" t="s">
        <v>23</v>
      </c>
      <c r="AI57" s="158"/>
      <c r="AJ57" s="158"/>
      <c r="AK57" s="158"/>
      <c r="AL57" s="158"/>
      <c r="AM57" s="158"/>
      <c r="AN57" s="158"/>
      <c r="AO57" s="158"/>
      <c r="AP57" s="173" t="str">
        <f>IF(SUM(AP19:AS21,AP23:AS25,AP35:AS38,AP42:AS43,AP47:AS50,AP54:AS55)=0,"",SUM(AP19:AS20,AP23:AS24,AP35:AS38,AP42:AS43,AP47:AS50,AP54:AS55)-(SUM(AP21:AS21)+SUM(AP25:AS25)))</f>
        <v/>
      </c>
      <c r="AQ57" s="173"/>
      <c r="AR57" s="173"/>
      <c r="AS57" s="173"/>
      <c r="AT57" s="4"/>
    </row>
    <row r="58" spans="1:5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20"/>
      <c r="AI58" s="20"/>
      <c r="AJ58" s="20"/>
      <c r="AK58" s="20"/>
      <c r="AL58" s="20"/>
      <c r="AM58" s="20"/>
      <c r="AN58" s="20"/>
      <c r="AO58" s="20"/>
      <c r="AP58" s="21"/>
      <c r="AQ58" s="21"/>
      <c r="AR58" s="21"/>
      <c r="AS58" s="21"/>
      <c r="AT58" s="4"/>
    </row>
    <row r="59" spans="1:52">
      <c r="A59" s="4"/>
      <c r="B59" s="97" t="s">
        <v>157</v>
      </c>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21"/>
      <c r="AT59" s="4"/>
    </row>
    <row r="60" spans="1:52">
      <c r="A60" s="4"/>
      <c r="B60" s="4"/>
      <c r="C60" s="4"/>
      <c r="D60" s="4"/>
      <c r="E60" s="116" t="s">
        <v>150</v>
      </c>
      <c r="F60" s="116"/>
      <c r="G60" s="116"/>
      <c r="H60" s="116"/>
      <c r="I60" s="116"/>
      <c r="J60" s="116"/>
      <c r="K60" s="116"/>
      <c r="L60" s="116"/>
      <c r="M60" s="126"/>
      <c r="N60" s="112"/>
      <c r="O60" s="113"/>
      <c r="P60" s="114"/>
      <c r="Q60" s="4"/>
      <c r="R60" s="4"/>
      <c r="S60" s="4"/>
      <c r="T60" s="116" t="s">
        <v>9</v>
      </c>
      <c r="U60" s="116"/>
      <c r="V60" s="116"/>
      <c r="W60" s="116"/>
      <c r="X60" s="116"/>
      <c r="Y60" s="116"/>
      <c r="Z60" s="121" t="s">
        <v>78</v>
      </c>
      <c r="AA60" s="121"/>
      <c r="AB60" s="112"/>
      <c r="AC60" s="114"/>
      <c r="AD60" s="4" t="s">
        <v>12</v>
      </c>
      <c r="AE60" s="4"/>
      <c r="AF60" s="4"/>
      <c r="AG60" s="112"/>
      <c r="AH60" s="114"/>
      <c r="AI60" s="4" t="s">
        <v>148</v>
      </c>
      <c r="AJ60" s="4"/>
      <c r="AK60" s="4"/>
      <c r="AL60" s="4"/>
      <c r="AM60" s="4"/>
      <c r="AN60" s="4"/>
      <c r="AO60" s="20"/>
      <c r="AP60" s="20"/>
      <c r="AQ60" s="20"/>
      <c r="AR60" s="20"/>
      <c r="AS60" s="20"/>
      <c r="AT60" s="20"/>
      <c r="AU60" s="20"/>
      <c r="AV60" s="21"/>
      <c r="AW60" s="21"/>
      <c r="AX60" s="21"/>
      <c r="AY60" s="21"/>
      <c r="AZ60" s="4"/>
    </row>
    <row r="61" spans="1:52">
      <c r="A61" s="4"/>
      <c r="B61" s="4"/>
      <c r="C61" s="103" t="s">
        <v>149</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4"/>
    </row>
    <row r="62" spans="1:52" ht="14.25">
      <c r="A62" s="4"/>
      <c r="B62" s="4"/>
      <c r="C62" s="4" t="s">
        <v>158</v>
      </c>
      <c r="D62" s="4"/>
      <c r="E62" s="4"/>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
      <c r="AU62" s="67"/>
    </row>
    <row r="63" spans="1:52">
      <c r="A63" s="4"/>
      <c r="B63" s="4"/>
      <c r="C63" s="4" t="s">
        <v>177</v>
      </c>
      <c r="D63" s="4"/>
      <c r="E63" s="4"/>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4"/>
    </row>
    <row r="64" spans="1:52" ht="10.5" customHeight="1">
      <c r="A64" s="4"/>
      <c r="B64" s="4"/>
      <c r="C64" s="102" t="s">
        <v>172</v>
      </c>
      <c r="D64" s="102"/>
      <c r="E64" s="102"/>
      <c r="F64" s="102"/>
      <c r="G64" s="102"/>
      <c r="H64" s="102"/>
      <c r="I64" s="102"/>
      <c r="J64" s="102"/>
      <c r="K64" s="102"/>
      <c r="L64" s="102"/>
      <c r="M64" s="102"/>
      <c r="N64" s="102"/>
      <c r="O64" s="101" t="s">
        <v>151</v>
      </c>
      <c r="P64" s="101"/>
      <c r="Q64" s="101"/>
      <c r="R64" s="101"/>
      <c r="S64" s="101" t="s">
        <v>152</v>
      </c>
      <c r="T64" s="101"/>
      <c r="U64" s="101"/>
      <c r="V64" s="101"/>
      <c r="W64" s="101"/>
      <c r="X64" s="101"/>
      <c r="Y64" s="104" t="s">
        <v>170</v>
      </c>
      <c r="Z64" s="105"/>
      <c r="AA64" s="105"/>
      <c r="AB64" s="105"/>
      <c r="AC64" s="105"/>
      <c r="AD64" s="105"/>
      <c r="AE64" s="105"/>
      <c r="AF64" s="105"/>
      <c r="AG64" s="105"/>
      <c r="AH64" s="106"/>
      <c r="AI64" s="101" t="s">
        <v>171</v>
      </c>
      <c r="AJ64" s="101"/>
      <c r="AK64" s="101"/>
      <c r="AL64" s="101"/>
      <c r="AM64" s="101"/>
      <c r="AN64" s="101"/>
      <c r="AO64" s="101"/>
      <c r="AP64" s="101"/>
      <c r="AQ64" s="101"/>
      <c r="AR64" s="101"/>
      <c r="AS64" s="71"/>
      <c r="AT64" s="46"/>
    </row>
    <row r="65" spans="1:46" ht="10.5" customHeight="1">
      <c r="A65" s="4"/>
      <c r="B65" s="4"/>
      <c r="C65" s="102" t="s">
        <v>174</v>
      </c>
      <c r="D65" s="102"/>
      <c r="E65" s="102"/>
      <c r="F65" s="102"/>
      <c r="G65" s="102"/>
      <c r="H65" s="102"/>
      <c r="I65" s="102"/>
      <c r="J65" s="102"/>
      <c r="K65" s="102"/>
      <c r="L65" s="102"/>
      <c r="M65" s="102"/>
      <c r="N65" s="102"/>
      <c r="O65" s="101" t="s">
        <v>153</v>
      </c>
      <c r="P65" s="101"/>
      <c r="Q65" s="101"/>
      <c r="R65" s="101"/>
      <c r="S65" s="101" t="s">
        <v>154</v>
      </c>
      <c r="T65" s="101"/>
      <c r="U65" s="101"/>
      <c r="V65" s="101"/>
      <c r="W65" s="101"/>
      <c r="X65" s="101"/>
      <c r="Y65" s="101" t="s">
        <v>155</v>
      </c>
      <c r="Z65" s="101"/>
      <c r="AA65" s="101"/>
      <c r="AB65" s="101"/>
      <c r="AC65" s="101"/>
      <c r="AD65" s="101"/>
      <c r="AE65" s="101"/>
      <c r="AF65" s="101"/>
      <c r="AG65" s="101"/>
      <c r="AH65" s="101"/>
      <c r="AI65" s="101" t="s">
        <v>156</v>
      </c>
      <c r="AJ65" s="101"/>
      <c r="AK65" s="101"/>
      <c r="AL65" s="101"/>
      <c r="AM65" s="101"/>
      <c r="AN65" s="101"/>
      <c r="AO65" s="101"/>
      <c r="AP65" s="101"/>
      <c r="AQ65" s="101"/>
      <c r="AR65" s="101"/>
      <c r="AS65" s="71"/>
      <c r="AT65" s="46"/>
    </row>
    <row r="66" spans="1:46" ht="10.5" customHeight="1">
      <c r="A66" s="4"/>
      <c r="B66" s="4"/>
      <c r="C66" s="102" t="s">
        <v>159</v>
      </c>
      <c r="D66" s="102"/>
      <c r="E66" s="102"/>
      <c r="F66" s="102"/>
      <c r="G66" s="102"/>
      <c r="H66" s="102"/>
      <c r="I66" s="102"/>
      <c r="J66" s="102"/>
      <c r="K66" s="102"/>
      <c r="L66" s="102"/>
      <c r="M66" s="102"/>
      <c r="N66" s="102"/>
      <c r="O66" s="101" t="s">
        <v>160</v>
      </c>
      <c r="P66" s="101"/>
      <c r="Q66" s="101"/>
      <c r="R66" s="101"/>
      <c r="S66" s="101" t="s">
        <v>164</v>
      </c>
      <c r="T66" s="101"/>
      <c r="U66" s="101"/>
      <c r="V66" s="101"/>
      <c r="W66" s="101"/>
      <c r="X66" s="101"/>
      <c r="Y66" s="101" t="s">
        <v>166</v>
      </c>
      <c r="Z66" s="101"/>
      <c r="AA66" s="101"/>
      <c r="AB66" s="101"/>
      <c r="AC66" s="101"/>
      <c r="AD66" s="101"/>
      <c r="AE66" s="101"/>
      <c r="AF66" s="101"/>
      <c r="AG66" s="101"/>
      <c r="AH66" s="101"/>
      <c r="AI66" s="101" t="s">
        <v>167</v>
      </c>
      <c r="AJ66" s="101"/>
      <c r="AK66" s="101"/>
      <c r="AL66" s="101"/>
      <c r="AM66" s="101"/>
      <c r="AN66" s="101"/>
      <c r="AO66" s="101"/>
      <c r="AP66" s="101"/>
      <c r="AQ66" s="101"/>
      <c r="AR66" s="101"/>
      <c r="AS66" s="71"/>
      <c r="AT66" s="68"/>
    </row>
    <row r="67" spans="1:46" ht="10.5" customHeight="1">
      <c r="A67" s="4"/>
      <c r="B67" s="4"/>
      <c r="C67" s="102" t="s">
        <v>173</v>
      </c>
      <c r="D67" s="102"/>
      <c r="E67" s="102"/>
      <c r="F67" s="102"/>
      <c r="G67" s="102"/>
      <c r="H67" s="102"/>
      <c r="I67" s="102"/>
      <c r="J67" s="102"/>
      <c r="K67" s="102"/>
      <c r="L67" s="102"/>
      <c r="M67" s="102"/>
      <c r="N67" s="102"/>
      <c r="O67" s="101" t="s">
        <v>161</v>
      </c>
      <c r="P67" s="101"/>
      <c r="Q67" s="101"/>
      <c r="R67" s="101"/>
      <c r="S67" s="101" t="s">
        <v>164</v>
      </c>
      <c r="T67" s="101"/>
      <c r="U67" s="101"/>
      <c r="V67" s="101"/>
      <c r="W67" s="101"/>
      <c r="X67" s="101"/>
      <c r="Y67" s="101" t="s">
        <v>167</v>
      </c>
      <c r="Z67" s="101"/>
      <c r="AA67" s="101"/>
      <c r="AB67" s="101"/>
      <c r="AC67" s="101"/>
      <c r="AD67" s="101"/>
      <c r="AE67" s="101"/>
      <c r="AF67" s="101"/>
      <c r="AG67" s="101"/>
      <c r="AH67" s="101"/>
      <c r="AI67" s="101" t="s">
        <v>168</v>
      </c>
      <c r="AJ67" s="101"/>
      <c r="AK67" s="101"/>
      <c r="AL67" s="101"/>
      <c r="AM67" s="101"/>
      <c r="AN67" s="101"/>
      <c r="AO67" s="101"/>
      <c r="AP67" s="101"/>
      <c r="AQ67" s="101"/>
      <c r="AR67" s="101"/>
      <c r="AS67" s="71"/>
      <c r="AT67" s="68"/>
    </row>
    <row r="68" spans="1:46" ht="10.5" customHeight="1">
      <c r="A68" s="4"/>
      <c r="B68" s="4"/>
      <c r="C68" s="102" t="s">
        <v>162</v>
      </c>
      <c r="D68" s="102"/>
      <c r="E68" s="102"/>
      <c r="F68" s="102"/>
      <c r="G68" s="102"/>
      <c r="H68" s="102"/>
      <c r="I68" s="102"/>
      <c r="J68" s="102"/>
      <c r="K68" s="102"/>
      <c r="L68" s="102"/>
      <c r="M68" s="102"/>
      <c r="N68" s="102"/>
      <c r="O68" s="101" t="s">
        <v>163</v>
      </c>
      <c r="P68" s="101"/>
      <c r="Q68" s="101"/>
      <c r="R68" s="101"/>
      <c r="S68" s="101" t="s">
        <v>165</v>
      </c>
      <c r="T68" s="101"/>
      <c r="U68" s="101"/>
      <c r="V68" s="101"/>
      <c r="W68" s="101"/>
      <c r="X68" s="101"/>
      <c r="Y68" s="101" t="s">
        <v>161</v>
      </c>
      <c r="Z68" s="101"/>
      <c r="AA68" s="101"/>
      <c r="AB68" s="101"/>
      <c r="AC68" s="101"/>
      <c r="AD68" s="101"/>
      <c r="AE68" s="101"/>
      <c r="AF68" s="101"/>
      <c r="AG68" s="101"/>
      <c r="AH68" s="101"/>
      <c r="AI68" s="101" t="s">
        <v>169</v>
      </c>
      <c r="AJ68" s="101"/>
      <c r="AK68" s="101"/>
      <c r="AL68" s="101"/>
      <c r="AM68" s="101"/>
      <c r="AN68" s="101"/>
      <c r="AO68" s="101"/>
      <c r="AP68" s="101"/>
      <c r="AQ68" s="101"/>
      <c r="AR68" s="101"/>
      <c r="AS68" s="21"/>
      <c r="AT68" s="21"/>
    </row>
    <row r="69" spans="1:46" ht="10.5" customHeight="1">
      <c r="A69" s="4"/>
      <c r="B69" s="4"/>
      <c r="C69" s="69"/>
      <c r="D69" s="69"/>
      <c r="E69" s="69"/>
      <c r="F69" s="69"/>
      <c r="G69" s="69"/>
      <c r="H69" s="69"/>
      <c r="I69" s="69"/>
      <c r="J69" s="69"/>
      <c r="K69" s="69"/>
      <c r="L69" s="69"/>
      <c r="M69" s="69"/>
      <c r="N69" s="69"/>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21"/>
      <c r="AT69" s="21"/>
    </row>
    <row r="70" spans="1:46">
      <c r="A70" s="4"/>
      <c r="B70" s="97" t="s">
        <v>43</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4"/>
      <c r="AQ70" s="4"/>
      <c r="AR70" s="4"/>
      <c r="AS70" s="4"/>
      <c r="AT70" s="4"/>
    </row>
    <row r="71" spans="1:46">
      <c r="A71" s="4"/>
      <c r="B71" s="4"/>
      <c r="C71" s="4"/>
      <c r="D71" s="4"/>
      <c r="E71" s="121" t="s">
        <v>44</v>
      </c>
      <c r="F71" s="121"/>
      <c r="G71" s="121"/>
      <c r="H71" s="121"/>
      <c r="I71" s="121"/>
      <c r="J71" s="121"/>
      <c r="K71" s="121"/>
      <c r="L71" s="121"/>
      <c r="M71" s="112"/>
      <c r="N71" s="113"/>
      <c r="O71" s="114"/>
      <c r="P71" s="4"/>
      <c r="Q71" s="4"/>
      <c r="R71" s="121" t="s">
        <v>10</v>
      </c>
      <c r="S71" s="121"/>
      <c r="T71" s="121"/>
      <c r="U71" s="112"/>
      <c r="V71" s="113"/>
      <c r="W71" s="114"/>
      <c r="X71" s="121" t="s">
        <v>45</v>
      </c>
      <c r="Y71" s="121"/>
      <c r="Z71" s="4"/>
      <c r="AA71" s="121" t="s">
        <v>11</v>
      </c>
      <c r="AB71" s="121"/>
      <c r="AC71" s="121"/>
      <c r="AD71" s="121"/>
      <c r="AE71" s="121"/>
      <c r="AF71" s="112"/>
      <c r="AG71" s="113"/>
      <c r="AH71" s="114"/>
      <c r="AI71" s="175" t="s">
        <v>45</v>
      </c>
      <c r="AJ71" s="115"/>
      <c r="AK71" s="5"/>
      <c r="AL71" s="4"/>
      <c r="AM71" s="4"/>
      <c r="AN71" s="4"/>
      <c r="AO71" s="4"/>
      <c r="AP71" s="4"/>
      <c r="AQ71" s="4"/>
      <c r="AR71" s="4"/>
      <c r="AS71" s="4"/>
      <c r="AT71" s="4"/>
    </row>
    <row r="72" spans="1:46">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row>
    <row r="73" spans="1:46">
      <c r="A73" s="4"/>
      <c r="B73" s="97" t="s">
        <v>46</v>
      </c>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4"/>
      <c r="AQ73" s="4"/>
      <c r="AR73" s="4"/>
      <c r="AS73" s="4"/>
      <c r="AT73" s="4"/>
    </row>
    <row r="74" spans="1:46">
      <c r="A74" s="4"/>
      <c r="B74" s="4"/>
      <c r="C74" s="164"/>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6"/>
      <c r="AS74" s="4"/>
      <c r="AT74" s="4"/>
    </row>
    <row r="75" spans="1:46">
      <c r="A75" s="4"/>
      <c r="B75" s="4"/>
      <c r="C75" s="167"/>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9"/>
      <c r="AS75" s="4"/>
      <c r="AT75" s="4"/>
    </row>
    <row r="76" spans="1:46">
      <c r="A76" s="4"/>
      <c r="B76" s="4"/>
      <c r="C76" s="170"/>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2"/>
      <c r="AS76" s="4"/>
      <c r="AT76" s="4"/>
    </row>
    <row r="77" spans="1:46">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row>
    <row r="78" spans="1:46">
      <c r="A78" s="4"/>
      <c r="B78" s="4"/>
      <c r="C78" s="4"/>
      <c r="D78" s="4"/>
      <c r="E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sheetData>
  <sheetProtection selectLockedCells="1" selectUnlockedCells="1"/>
  <mergeCells count="215">
    <mergeCell ref="I23:AC23"/>
    <mergeCell ref="AP38:AS38"/>
    <mergeCell ref="AA37:AE37"/>
    <mergeCell ref="AM51:AO51"/>
    <mergeCell ref="AM52:AO52"/>
    <mergeCell ref="U52:AG52"/>
    <mergeCell ref="AM50:AO50"/>
    <mergeCell ref="AG49:AK49"/>
    <mergeCell ref="AM49:AO49"/>
    <mergeCell ref="AM48:AO48"/>
    <mergeCell ref="W43:Z43"/>
    <mergeCell ref="W42:Z42"/>
    <mergeCell ref="AM45:AO45"/>
    <mergeCell ref="AM46:AO46"/>
    <mergeCell ref="AM40:AO40"/>
    <mergeCell ref="AM41:AO41"/>
    <mergeCell ref="AM42:AO42"/>
    <mergeCell ref="AM39:AO39"/>
    <mergeCell ref="AM37:AO37"/>
    <mergeCell ref="AP37:AS37"/>
    <mergeCell ref="AP42:AS42"/>
    <mergeCell ref="AH42:AJ42"/>
    <mergeCell ref="B30:Q30"/>
    <mergeCell ref="AM34:AO34"/>
    <mergeCell ref="Y9:AS9"/>
    <mergeCell ref="H9:X9"/>
    <mergeCell ref="H13:Y13"/>
    <mergeCell ref="AL4:AM4"/>
    <mergeCell ref="AM23:AO23"/>
    <mergeCell ref="AS6:AS7"/>
    <mergeCell ref="AA8:AC8"/>
    <mergeCell ref="C14:AR14"/>
    <mergeCell ref="G6:G7"/>
    <mergeCell ref="AD8:AE8"/>
    <mergeCell ref="B8:F8"/>
    <mergeCell ref="U8:V8"/>
    <mergeCell ref="W8:X8"/>
    <mergeCell ref="H8:J8"/>
    <mergeCell ref="Q8:T8"/>
    <mergeCell ref="AG19:AK19"/>
    <mergeCell ref="B15:AS15"/>
    <mergeCell ref="AM18:AO18"/>
    <mergeCell ref="C16:AS16"/>
    <mergeCell ref="AM19:AO19"/>
    <mergeCell ref="AP21:AS21"/>
    <mergeCell ref="AG20:AK20"/>
    <mergeCell ref="AP20:AS20"/>
    <mergeCell ref="AC20:AF20"/>
    <mergeCell ref="E60:M60"/>
    <mergeCell ref="H52:P52"/>
    <mergeCell ref="AM22:AO22"/>
    <mergeCell ref="I53:AG53"/>
    <mergeCell ref="N60:P60"/>
    <mergeCell ref="F54:AA54"/>
    <mergeCell ref="AA38:AE38"/>
    <mergeCell ref="AH37:AJ37"/>
    <mergeCell ref="AH38:AJ38"/>
    <mergeCell ref="F42:V42"/>
    <mergeCell ref="AC48:AF48"/>
    <mergeCell ref="AG48:AK48"/>
    <mergeCell ref="F47:S47"/>
    <mergeCell ref="AA43:AE43"/>
    <mergeCell ref="AH43:AJ43"/>
    <mergeCell ref="AA42:AE42"/>
    <mergeCell ref="AB49:AF49"/>
    <mergeCell ref="F49:AA49"/>
    <mergeCell ref="AD23:AF23"/>
    <mergeCell ref="AG23:AK23"/>
    <mergeCell ref="AD30:AF30"/>
    <mergeCell ref="AG35:AK35"/>
    <mergeCell ref="B32:AS32"/>
    <mergeCell ref="AJ30:AL30"/>
    <mergeCell ref="B73:AO73"/>
    <mergeCell ref="C74:AR76"/>
    <mergeCell ref="X50:AF50"/>
    <mergeCell ref="B70:AO70"/>
    <mergeCell ref="E71:L71"/>
    <mergeCell ref="M71:O71"/>
    <mergeCell ref="R71:T71"/>
    <mergeCell ref="AG60:AH60"/>
    <mergeCell ref="AG50:AK50"/>
    <mergeCell ref="U71:W71"/>
    <mergeCell ref="X71:Y71"/>
    <mergeCell ref="AA71:AE71"/>
    <mergeCell ref="AF71:AH71"/>
    <mergeCell ref="B59:AR59"/>
    <mergeCell ref="T60:Y60"/>
    <mergeCell ref="Z60:AA60"/>
    <mergeCell ref="AB60:AC60"/>
    <mergeCell ref="AP55:AS55"/>
    <mergeCell ref="AH57:AO57"/>
    <mergeCell ref="AP57:AS57"/>
    <mergeCell ref="AC54:AF54"/>
    <mergeCell ref="AG54:AK54"/>
    <mergeCell ref="AM54:AO54"/>
    <mergeCell ref="AI71:AJ71"/>
    <mergeCell ref="A1:AT1"/>
    <mergeCell ref="A2:AT2"/>
    <mergeCell ref="B4:AE4"/>
    <mergeCell ref="AQ4:AS4"/>
    <mergeCell ref="AO4:AP4"/>
    <mergeCell ref="B13:F13"/>
    <mergeCell ref="H12:U12"/>
    <mergeCell ref="H10:I10"/>
    <mergeCell ref="AB12:AR12"/>
    <mergeCell ref="N10:AR11"/>
    <mergeCell ref="AG4:AJ4"/>
    <mergeCell ref="AG8:AJ8"/>
    <mergeCell ref="Y8:Z8"/>
    <mergeCell ref="B5:F5"/>
    <mergeCell ref="B6:F7"/>
    <mergeCell ref="K10:M10"/>
    <mergeCell ref="G11:L11"/>
    <mergeCell ref="W12:Z12"/>
    <mergeCell ref="H5:AR5"/>
    <mergeCell ref="L8:O8"/>
    <mergeCell ref="H6:AR7"/>
    <mergeCell ref="B12:F12"/>
    <mergeCell ref="B9:F9"/>
    <mergeCell ref="B10:F11"/>
    <mergeCell ref="AP54:AS54"/>
    <mergeCell ref="AC55:AF55"/>
    <mergeCell ref="AM55:AO55"/>
    <mergeCell ref="AG55:AK55"/>
    <mergeCell ref="AP47:AS47"/>
    <mergeCell ref="AP48:AS48"/>
    <mergeCell ref="AC47:AF47"/>
    <mergeCell ref="AP43:AS43"/>
    <mergeCell ref="AM44:AO44"/>
    <mergeCell ref="AG47:AK47"/>
    <mergeCell ref="AM47:AO47"/>
    <mergeCell ref="AM43:AO43"/>
    <mergeCell ref="F51:AK51"/>
    <mergeCell ref="Q52:S52"/>
    <mergeCell ref="AH52:AJ52"/>
    <mergeCell ref="AP50:AS50"/>
    <mergeCell ref="AP49:AS49"/>
    <mergeCell ref="F43:S43"/>
    <mergeCell ref="AM31:AO31"/>
    <mergeCell ref="AB28:AD28"/>
    <mergeCell ref="AM35:AO35"/>
    <mergeCell ref="AM29:AO29"/>
    <mergeCell ref="V28:Z28"/>
    <mergeCell ref="X31:AK31"/>
    <mergeCell ref="F38:S38"/>
    <mergeCell ref="AM38:AO38"/>
    <mergeCell ref="AC36:AF36"/>
    <mergeCell ref="F37:V37"/>
    <mergeCell ref="W37:Z37"/>
    <mergeCell ref="W38:Z38"/>
    <mergeCell ref="AC24:AF24"/>
    <mergeCell ref="AM25:AO25"/>
    <mergeCell ref="AM26:AO26"/>
    <mergeCell ref="AG30:AI30"/>
    <mergeCell ref="R30:T30"/>
    <mergeCell ref="X30:Z30"/>
    <mergeCell ref="AA30:AC30"/>
    <mergeCell ref="J28:N28"/>
    <mergeCell ref="P28:R28"/>
    <mergeCell ref="AM30:AO30"/>
    <mergeCell ref="AM24:AO24"/>
    <mergeCell ref="AF28:AS28"/>
    <mergeCell ref="AP25:AS25"/>
    <mergeCell ref="AG25:AK25"/>
    <mergeCell ref="V25:AF25"/>
    <mergeCell ref="AP36:AS36"/>
    <mergeCell ref="AG36:AK36"/>
    <mergeCell ref="AM36:AO36"/>
    <mergeCell ref="B27:AL27"/>
    <mergeCell ref="AM27:AO27"/>
    <mergeCell ref="AC35:AF35"/>
    <mergeCell ref="AG21:AK21"/>
    <mergeCell ref="AP35:AS35"/>
    <mergeCell ref="AK8:AS8"/>
    <mergeCell ref="C17:AS17"/>
    <mergeCell ref="AD19:AF19"/>
    <mergeCell ref="I19:AC19"/>
    <mergeCell ref="AM33:AO33"/>
    <mergeCell ref="AM21:AO21"/>
    <mergeCell ref="AS10:AS11"/>
    <mergeCell ref="AB13:AS13"/>
    <mergeCell ref="AP19:AS19"/>
    <mergeCell ref="F35:S35"/>
    <mergeCell ref="U30:W30"/>
    <mergeCell ref="V21:AF21"/>
    <mergeCell ref="AM20:AO20"/>
    <mergeCell ref="AP23:AS23"/>
    <mergeCell ref="AP24:AS24"/>
    <mergeCell ref="AG24:AK24"/>
    <mergeCell ref="C61:AS61"/>
    <mergeCell ref="O66:R66"/>
    <mergeCell ref="S66:X66"/>
    <mergeCell ref="AI66:AR66"/>
    <mergeCell ref="O67:R67"/>
    <mergeCell ref="S67:X67"/>
    <mergeCell ref="O64:R64"/>
    <mergeCell ref="O65:R65"/>
    <mergeCell ref="S64:X64"/>
    <mergeCell ref="S65:X65"/>
    <mergeCell ref="AI64:AR64"/>
    <mergeCell ref="AI65:AR65"/>
    <mergeCell ref="C64:N64"/>
    <mergeCell ref="Y64:AH64"/>
    <mergeCell ref="AI67:AR67"/>
    <mergeCell ref="O68:R68"/>
    <mergeCell ref="S68:X68"/>
    <mergeCell ref="AI68:AR68"/>
    <mergeCell ref="Y65:AH65"/>
    <mergeCell ref="Y66:AH66"/>
    <mergeCell ref="Y67:AH67"/>
    <mergeCell ref="Y68:AH68"/>
    <mergeCell ref="C65:N65"/>
    <mergeCell ref="C66:N66"/>
    <mergeCell ref="C67:N67"/>
    <mergeCell ref="C68:N68"/>
  </mergeCells>
  <phoneticPr fontId="3"/>
  <conditionalFormatting sqref="AA8:AC8">
    <cfRule type="expression" dxfId="21" priority="29" stopIfTrue="1">
      <formula>AND(MOD($Q$8,4)=0,$W$8=2,$AA$8&gt;29)</formula>
    </cfRule>
    <cfRule type="expression" dxfId="20" priority="30" stopIfTrue="1">
      <formula>AND(MOD($Q$8,4)&lt;&gt;0,$W$8=2,$AA$8&gt;28)</formula>
    </cfRule>
    <cfRule type="expression" dxfId="19" priority="31" stopIfTrue="1">
      <formula>AND(OR($W$8=4,$W$8=6,$W$8=9,$W$8=11),$AA$8=31)</formula>
    </cfRule>
  </conditionalFormatting>
  <conditionalFormatting sqref="AO4:AP4">
    <cfRule type="expression" dxfId="18" priority="28" stopIfTrue="1">
      <formula>AND($AL$4=11,$AO$4=31)</formula>
    </cfRule>
  </conditionalFormatting>
  <conditionalFormatting sqref="AG8:AJ8">
    <cfRule type="expression" dxfId="17" priority="27" stopIfTrue="1">
      <formula>$AG$8="記入日未入力"</formula>
    </cfRule>
  </conditionalFormatting>
  <conditionalFormatting sqref="AP19:AS19">
    <cfRule type="expression" dxfId="16" priority="26" stopIfTrue="1">
      <formula>OR($AP19="生年月日未入力",$AP19="　選択不可")</formula>
    </cfRule>
  </conditionalFormatting>
  <conditionalFormatting sqref="AP21:AS21">
    <cfRule type="expression" dxfId="15" priority="24" stopIfTrue="1">
      <formula>OR($AP21="クラブ名未入力",$AP21="単独選択不可")</formula>
    </cfRule>
  </conditionalFormatting>
  <conditionalFormatting sqref="AP20:AS20">
    <cfRule type="expression" dxfId="14" priority="19" stopIfTrue="1">
      <formula>OR($AP20="生年月日未入力",$AP20="　選択不可")</formula>
    </cfRule>
  </conditionalFormatting>
  <conditionalFormatting sqref="AP23:AS23">
    <cfRule type="expression" dxfId="13" priority="18" stopIfTrue="1">
      <formula>OR($AP23="生年月日未入力",$AP23="　選択不可")</formula>
    </cfRule>
  </conditionalFormatting>
  <conditionalFormatting sqref="AP24:AS24">
    <cfRule type="expression" dxfId="12" priority="17" stopIfTrue="1">
      <formula>OR($AP24="生年月日未入力",$AP24="　選択不可")</formula>
    </cfRule>
  </conditionalFormatting>
  <conditionalFormatting sqref="AP25:AS25">
    <cfRule type="expression" dxfId="11" priority="16" stopIfTrue="1">
      <formula>OR($AP25="クラブ名未入力",$AP25="単独選択不可")</formula>
    </cfRule>
  </conditionalFormatting>
  <conditionalFormatting sqref="AP35:AS35">
    <cfRule type="expression" dxfId="10" priority="14" stopIfTrue="1">
      <formula>OR($AP35=" 必須未入力",$AP35="生年月日未入力",$AP35="　選択不可")</formula>
    </cfRule>
  </conditionalFormatting>
  <conditionalFormatting sqref="AP36:AS36">
    <cfRule type="expression" dxfId="9" priority="12" stopIfTrue="1">
      <formula>OR($AP36=" 必須未入力",$AP36="生年月日未入力",$AP36="　選択不可")</formula>
    </cfRule>
  </conditionalFormatting>
  <conditionalFormatting sqref="AP37:AS38">
    <cfRule type="expression" dxfId="8" priority="11" stopIfTrue="1">
      <formula>OR($AP37=" 必須未入力",$AP37="生年月日未入力",$AP37="　選択不可")</formula>
    </cfRule>
  </conditionalFormatting>
  <conditionalFormatting sqref="AP42:AS43">
    <cfRule type="expression" dxfId="7" priority="8" stopIfTrue="1">
      <formula>OR($AP42=" 必須未入力",$AP42="生年月日未入力",$AP42="　選択不可")</formula>
    </cfRule>
  </conditionalFormatting>
  <conditionalFormatting sqref="AP47:AS47">
    <cfRule type="expression" dxfId="6" priority="7" stopIfTrue="1">
      <formula>OR($AP47=" 必須未入力",$AP47="生年月日未入力",$AP47="　選択不可")</formula>
    </cfRule>
  </conditionalFormatting>
  <conditionalFormatting sqref="AP48:AS48">
    <cfRule type="expression" dxfId="5" priority="6" stopIfTrue="1">
      <formula>OR($AP48=" 必須未入力",$AP48="生年月日未入力",$AP48="　選択不可")</formula>
    </cfRule>
  </conditionalFormatting>
  <conditionalFormatting sqref="AP49:AS50">
    <cfRule type="expression" dxfId="4" priority="5" stopIfTrue="1">
      <formula>OR($AP49=" 必須未入力",$AP49="生年月日未入力",$AP49="　選択不可")</formula>
    </cfRule>
  </conditionalFormatting>
  <conditionalFormatting sqref="AP54:AS54">
    <cfRule type="expression" dxfId="3" priority="4" stopIfTrue="1">
      <formula>OR($AP54=" 必須未入力",$AP54="生年月日未入力",$AP54="　選択不可")</formula>
    </cfRule>
  </conditionalFormatting>
  <conditionalFormatting sqref="AP55:AS55">
    <cfRule type="expression" dxfId="2" priority="3" stopIfTrue="1">
      <formula>OR($AP55=" 必須未入力",$AP55="生年月日未入力",$AP55="　選択不可")</formula>
    </cfRule>
  </conditionalFormatting>
  <conditionalFormatting sqref="AF28:AS28">
    <cfRule type="expression" dxfId="1" priority="2" stopIfTrue="1">
      <formula>$AF$28="どちらか一方をお選びください。"</formula>
    </cfRule>
  </conditionalFormatting>
  <conditionalFormatting sqref="X31:AK31">
    <cfRule type="expression" dxfId="0" priority="1" stopIfTrue="1">
      <formula>$X$31="いずれか１つをお選びください。"</formula>
    </cfRule>
  </conditionalFormatting>
  <dataValidations count="12">
    <dataValidation type="list" allowBlank="1" showInputMessage="1" showErrorMessage="1" sqref="AG60:AH60" xr:uid="{00000000-0002-0000-0100-000001000000}">
      <formula1>"１,２,３"</formula1>
    </dataValidation>
    <dataValidation type="list" allowBlank="1" showInputMessage="1" showErrorMessage="1" sqref="H9:X9" xr:uid="{00000000-0002-0000-0100-000002000000}">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InputMessage="1" showErrorMessage="1" sqref="H8:J8" xr:uid="{00000000-0002-0000-0100-000003000000}">
      <formula1>"男,女"</formula1>
    </dataValidation>
    <dataValidation type="whole" allowBlank="1" showInputMessage="1" showErrorMessage="1" error="入力した値が正しくありません。_x000a_訂正して下さい。（～２０１６）" sqref="Q8:T8" xr:uid="{00000000-0002-0000-0100-000004000000}">
      <formula1>1900</formula1>
      <formula2>2016</formula2>
    </dataValidation>
    <dataValidation type="whole" allowBlank="1" showInputMessage="1" showErrorMessage="1" error="入力した値が正しくありません。_x000a_訂正してください。（１～１２）" sqref="W8:X8" xr:uid="{00000000-0002-0000-0100-000005000000}">
      <formula1>1</formula1>
      <formula2>12</formula2>
    </dataValidation>
    <dataValidation type="whole" allowBlank="1" showInputMessage="1" showErrorMessage="1" error="入力した値が正しくありません。_x000a_訂正してください。（１～３１）" sqref="AA8:AC8 AO4:AP4" xr:uid="{00000000-0002-0000-0100-000006000000}">
      <formula1>1</formula1>
      <formula2>31</formula2>
    </dataValidation>
    <dataValidation type="list" allowBlank="1" showInputMessage="1" showErrorMessage="1" error="入力した値が正しくありません。_x000a_訂正して下さい。（～２０１５）" sqref="AG4:AJ4" xr:uid="{00000000-0002-0000-0100-000007000000}">
      <formula1>"２０１８,２０１９"</formula1>
    </dataValidation>
    <dataValidation type="list" allowBlank="1" showInputMessage="1" showErrorMessage="1" sqref="AL4:AM4" xr:uid="{00000000-0002-0000-0100-000008000000}">
      <formula1>"１１,１２,１"</formula1>
    </dataValidation>
    <dataValidation type="list" allowBlank="1" showInputMessage="1" showErrorMessage="1" sqref="AM19:AO21 P28:R28 AB28:AD28 U30:W30 AA30:AC30 AG30:AI30 AM30:AO30 AM35:AO38 AH37:AJ38 AH42:AJ43 AM47:AO50 AM54:AO55 N60:P60 M71:O71 AM23:AO25 AM42:AO43" xr:uid="{00000000-0002-0000-0100-000009000000}">
      <formula1>"○"</formula1>
    </dataValidation>
    <dataValidation type="list" allowBlank="1" showInputMessage="1" showErrorMessage="1" sqref="Q52:S52" xr:uid="{00000000-0002-0000-0100-00000A000000}">
      <formula1>"１,２,３,４,５,未定"</formula1>
    </dataValidation>
    <dataValidation type="list" allowBlank="1" showInputMessage="1" showErrorMessage="1" sqref="AH52:AJ52" xr:uid="{00000000-0002-0000-0100-00000B000000}">
      <formula1>"１,２,３,４,５,６,未定"</formula1>
    </dataValidation>
    <dataValidation type="list" allowBlank="1" showInputMessage="1" showErrorMessage="1" sqref="AB60:AC60" xr:uid="{069EEC31-83A4-42E6-B378-970529A64BC7}">
      <formula1>"1,2,3"</formula1>
    </dataValidation>
  </dataValidations>
  <printOptions horizontalCentered="1"/>
  <pageMargins left="0.78740157480314965" right="0.78740157480314965" top="0.62992125984251968" bottom="0.39370078740157483" header="0.51181102362204722" footer="0.31496062992125984"/>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ご案内</vt:lpstr>
      <vt:lpstr>申込書</vt:lpstr>
      <vt:lpstr>ご案内!Print_Area</vt:lpstr>
      <vt:lpstr>申込書!Print_Area</vt:lpstr>
    </vt:vector>
  </TitlesOfParts>
  <Company>いすゞ自動車株式会社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百海廷</cp:lastModifiedBy>
  <cp:lastPrinted>2018-12-08T00:15:28Z</cp:lastPrinted>
  <dcterms:created xsi:type="dcterms:W3CDTF">2010-12-07T03:28:14Z</dcterms:created>
  <dcterms:modified xsi:type="dcterms:W3CDTF">2018-12-18T19:23:51Z</dcterms:modified>
</cp:coreProperties>
</file>