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D:\hdd2-2\ＳＫＩ関連\SAF協会関連\2016～2017年 藤沢協会\170203_FWF\"/>
    </mc:Choice>
  </mc:AlternateContent>
  <bookViews>
    <workbookView xWindow="-15" yWindow="4020" windowWidth="18795" windowHeight="4080"/>
  </bookViews>
  <sheets>
    <sheet name="ご案内" sheetId="1" r:id="rId1"/>
    <sheet name="申込書" sheetId="3" r:id="rId2"/>
  </sheets>
  <definedNames>
    <definedName name="_xlnm.Print_Area" localSheetId="0">ご案内!$A$1:$D$83</definedName>
    <definedName name="_xlnm.Print_Area" localSheetId="1">申込書!$A$1:$AT$74</definedName>
  </definedNames>
  <calcPr calcId="171027" concurrentCalc="0"/>
</workbook>
</file>

<file path=xl/calcChain.xml><?xml version="1.0" encoding="utf-8"?>
<calcChain xmlns="http://schemas.openxmlformats.org/spreadsheetml/2006/main">
  <c r="AP35" i="3" l="1"/>
  <c r="X31" i="3"/>
  <c r="AP57" i="3"/>
  <c r="AP56" i="3"/>
  <c r="AP50" i="3"/>
  <c r="AP21" i="3"/>
  <c r="AF28" i="3"/>
  <c r="AP37" i="3"/>
  <c r="AP19" i="3"/>
  <c r="AG8" i="3"/>
  <c r="AP52" i="3"/>
  <c r="AP51" i="3"/>
  <c r="AP49" i="3"/>
  <c r="AP45" i="3"/>
  <c r="AP44" i="3"/>
  <c r="AP43" i="3"/>
  <c r="AP42" i="3"/>
  <c r="AP38" i="3"/>
  <c r="AP36" i="3"/>
  <c r="AP25" i="3"/>
  <c r="AP24" i="3"/>
  <c r="AP23" i="3"/>
  <c r="AP20" i="3"/>
  <c r="AV18" i="3"/>
  <c r="AP59" i="3"/>
</calcChain>
</file>

<file path=xl/sharedStrings.xml><?xml version="1.0" encoding="utf-8"?>
<sst xmlns="http://schemas.openxmlformats.org/spreadsheetml/2006/main" count="193" uniqueCount="162">
  <si>
    <t>　　※その他、単品のレンタル料金等は別途お問い合わせください。（問い合わせ先は後述）</t>
    <rPh sb="7" eb="9">
      <t>タンピン</t>
    </rPh>
    <rPh sb="14" eb="16">
      <t>リョウキン</t>
    </rPh>
    <rPh sb="16" eb="17">
      <t>トウ</t>
    </rPh>
    <rPh sb="18" eb="20">
      <t>ベット</t>
    </rPh>
    <rPh sb="32" eb="33">
      <t>ト</t>
    </rPh>
    <rPh sb="34" eb="35">
      <t>ア</t>
    </rPh>
    <rPh sb="37" eb="38">
      <t>サキ</t>
    </rPh>
    <rPh sb="39" eb="41">
      <t>コウジュツ</t>
    </rPh>
    <phoneticPr fontId="4"/>
  </si>
  <si>
    <t>　　※SAF会員は所属クラブにて取りまとめの上、指定口座にお振込みください。</t>
    <rPh sb="6" eb="8">
      <t>カイイン</t>
    </rPh>
    <rPh sb="9" eb="11">
      <t>ショゾク</t>
    </rPh>
    <rPh sb="16" eb="17">
      <t>ト</t>
    </rPh>
    <rPh sb="22" eb="23">
      <t>ウエ</t>
    </rPh>
    <rPh sb="24" eb="26">
      <t>シテイ</t>
    </rPh>
    <rPh sb="26" eb="28">
      <t>コウザ</t>
    </rPh>
    <rPh sb="30" eb="32">
      <t>フリコ</t>
    </rPh>
    <phoneticPr fontId="4"/>
  </si>
  <si>
    <t>　　　　但し、市民大会参加料については理由の如何にかかわらず一切返金できません。</t>
    <rPh sb="4" eb="5">
      <t>タダ</t>
    </rPh>
    <phoneticPr fontId="4"/>
  </si>
  <si>
    <t>■申し込み方法は</t>
    <phoneticPr fontId="4"/>
  </si>
  <si>
    <r>
      <t>■ジュニアとは</t>
    </r>
    <r>
      <rPr>
        <b/>
        <sz val="11"/>
        <rFont val="HG丸ｺﾞｼｯｸM-PRO"/>
        <family val="3"/>
        <charset val="128"/>
      </rPr>
      <t>：</t>
    </r>
    <r>
      <rPr>
        <sz val="11"/>
        <rFont val="HG丸ｺﾞｼｯｸM-PRO"/>
        <family val="3"/>
        <charset val="128"/>
      </rPr>
      <t>小学生以下の方でベッドや食事は一人分となります。また、保護者もしくは18 歳以上の同伴者が必要となります。</t>
    </r>
    <rPh sb="14" eb="15">
      <t>カタ</t>
    </rPh>
    <phoneticPr fontId="4"/>
  </si>
  <si>
    <r>
      <t>　　※セットレンタル(スキー、ストック、ブーツ)の料金は大人1.5日：</t>
    </r>
    <r>
      <rPr>
        <u/>
        <sz val="11"/>
        <rFont val="HG丸ｺﾞｼｯｸM-PRO"/>
        <family val="3"/>
        <charset val="128"/>
      </rPr>
      <t>\3,100（税別）</t>
    </r>
    <r>
      <rPr>
        <sz val="11"/>
        <rFont val="HG丸ｺﾞｼｯｸM-PRO"/>
        <family val="3"/>
        <charset val="128"/>
      </rPr>
      <t>、ジュニア1.5日：</t>
    </r>
    <r>
      <rPr>
        <u/>
        <sz val="11"/>
        <rFont val="HG丸ｺﾞｼｯｸM-PRO"/>
        <family val="3"/>
        <charset val="128"/>
      </rPr>
      <t>\2,800（税別）</t>
    </r>
    <r>
      <rPr>
        <sz val="11"/>
        <rFont val="HG丸ｺﾞｼｯｸM-PRO"/>
        <family val="3"/>
        <charset val="128"/>
      </rPr>
      <t>で、現地精算となります。</t>
    </r>
    <rPh sb="25" eb="27">
      <t>リョウキン</t>
    </rPh>
    <rPh sb="28" eb="30">
      <t>オトナ</t>
    </rPh>
    <rPh sb="33" eb="34">
      <t>ニチ</t>
    </rPh>
    <rPh sb="42" eb="44">
      <t>ゼイベツ</t>
    </rPh>
    <rPh sb="53" eb="54">
      <t>ニチ</t>
    </rPh>
    <rPh sb="62" eb="64">
      <t>ゼイベツ</t>
    </rPh>
    <rPh sb="67" eb="69">
      <t>ゲンチ</t>
    </rPh>
    <rPh sb="69" eb="71">
      <t>セイサン</t>
    </rPh>
    <phoneticPr fontId="4"/>
  </si>
  <si>
    <r>
      <t>　　　　ゆうちょ銀行　 記号10280 　番号5699921  口座名義  藤沢スキー協会</t>
    </r>
    <r>
      <rPr>
        <sz val="11"/>
        <color indexed="10"/>
        <rFont val="HG丸ｺﾞｼｯｸM-PRO"/>
        <family val="3"/>
        <charset val="128"/>
      </rPr>
      <t>　</t>
    </r>
    <phoneticPr fontId="4"/>
  </si>
  <si>
    <r>
      <t xml:space="preserve">　　　　他銀行からの場合： 店名 </t>
    </r>
    <r>
      <rPr>
        <u/>
        <sz val="11"/>
        <rFont val="HG丸ｺﾞｼｯｸM-PRO"/>
        <family val="3"/>
        <charset val="128"/>
      </rPr>
      <t>〇二八</t>
    </r>
    <r>
      <rPr>
        <sz val="11"/>
        <rFont val="HG丸ｺﾞｼｯｸM-PRO"/>
        <family val="3"/>
        <charset val="128"/>
      </rPr>
      <t xml:space="preserve">(ゼロニハチ) , 店番 </t>
    </r>
    <r>
      <rPr>
        <u/>
        <sz val="11"/>
        <rFont val="HG丸ｺﾞｼｯｸM-PRO"/>
        <family val="3"/>
        <charset val="128"/>
      </rPr>
      <t>028</t>
    </r>
    <r>
      <rPr>
        <sz val="11"/>
        <rFont val="HG丸ｺﾞｼｯｸM-PRO"/>
        <family val="3"/>
        <charset val="128"/>
      </rPr>
      <t xml:space="preserve"> , 預金種目 </t>
    </r>
    <r>
      <rPr>
        <u/>
        <sz val="11"/>
        <rFont val="HG丸ｺﾞｼｯｸM-PRO"/>
        <family val="3"/>
        <charset val="128"/>
      </rPr>
      <t>普通預金</t>
    </r>
    <r>
      <rPr>
        <sz val="11"/>
        <rFont val="HG丸ｺﾞｼｯｸM-PRO"/>
        <family val="3"/>
        <charset val="128"/>
      </rPr>
      <t xml:space="preserve"> , 口座番号 </t>
    </r>
    <r>
      <rPr>
        <u/>
        <sz val="11"/>
        <rFont val="HG丸ｺﾞｼｯｸM-PRO"/>
        <family val="3"/>
        <charset val="128"/>
      </rPr>
      <t>0569992</t>
    </r>
    <rPh sb="5" eb="6">
      <t>ギン</t>
    </rPh>
    <phoneticPr fontId="4"/>
  </si>
  <si>
    <r>
      <t>■キャンセルポリシー</t>
    </r>
    <r>
      <rPr>
        <b/>
        <sz val="11"/>
        <rFont val="HG丸ｺﾞｼｯｸM-PRO"/>
        <family val="3"/>
        <charset val="128"/>
      </rPr>
      <t>：</t>
    </r>
    <r>
      <rPr>
        <sz val="11"/>
        <rFont val="HG丸ｺﾞｼｯｸM-PRO"/>
        <family val="3"/>
        <charset val="128"/>
      </rPr>
      <t>市民大会参加費を除く全費用に対し以下のとおりキャンセル料が発生しますのでご了承ください。</t>
    </r>
    <phoneticPr fontId="4"/>
  </si>
  <si>
    <t xml:space="preserve">   申込書に必要事項をご記入の上、FAX（0466-28-1419）か、関水スポーツ（藤沢駅南口：藤沢市鵠沼石上1-3-1）３Ｆへ直接お持ちください。</t>
    <rPh sb="7" eb="9">
      <t>ヒツヨウ</t>
    </rPh>
    <rPh sb="9" eb="11">
      <t>ジコウ</t>
    </rPh>
    <rPh sb="13" eb="15">
      <t>キニュウ</t>
    </rPh>
    <rPh sb="16" eb="17">
      <t>ウエ</t>
    </rPh>
    <rPh sb="37" eb="39">
      <t>セキミズ</t>
    </rPh>
    <rPh sb="44" eb="46">
      <t>フジサワ</t>
    </rPh>
    <rPh sb="46" eb="47">
      <t>エキ</t>
    </rPh>
    <rPh sb="47" eb="49">
      <t>ミナミグチ</t>
    </rPh>
    <rPh sb="50" eb="53">
      <t>フジサワシ</t>
    </rPh>
    <rPh sb="53" eb="55">
      <t>クゲヌマ</t>
    </rPh>
    <rPh sb="55" eb="57">
      <t>イシガミ</t>
    </rPh>
    <phoneticPr fontId="4"/>
  </si>
  <si>
    <t>■レンタルスキーご希望の方は申込書に身長と靴のサイズをご記載ください。</t>
    <rPh sb="9" eb="11">
      <t>キボウ</t>
    </rPh>
    <rPh sb="12" eb="13">
      <t>カタ</t>
    </rPh>
    <rPh sb="14" eb="17">
      <t>モウシコミショ</t>
    </rPh>
    <rPh sb="18" eb="20">
      <t>シンチョウ</t>
    </rPh>
    <rPh sb="21" eb="22">
      <t>クツ</t>
    </rPh>
    <rPh sb="28" eb="30">
      <t>キサイ</t>
    </rPh>
    <phoneticPr fontId="4"/>
  </si>
  <si>
    <r>
      <t>■個人情報の取り扱いに関して</t>
    </r>
    <r>
      <rPr>
        <b/>
        <sz val="11"/>
        <rFont val="HG丸ｺﾞｼｯｸM-PRO"/>
        <family val="3"/>
        <charset val="128"/>
      </rPr>
      <t>：</t>
    </r>
    <r>
      <rPr>
        <sz val="11"/>
        <rFont val="HG丸ｺﾞｼｯｸM-PRO"/>
        <family val="3"/>
        <charset val="128"/>
      </rPr>
      <t>申込書にご記入いただいた個人情報は、Fujisawa Winter Festival と今後の藤沢スキー協会主催行事のご案内にのみ</t>
    </r>
    <phoneticPr fontId="4"/>
  </si>
  <si>
    <t>　使用いたします。</t>
    <phoneticPr fontId="4"/>
  </si>
  <si>
    <t>■今回の行事は団体傷害保険に加入しますが、十分な補償を受けられない可能性もございますので、ご自身でも傷害保険等に加入いただくことをお勧め</t>
    <rPh sb="50" eb="52">
      <t>ショウガイ</t>
    </rPh>
    <phoneticPr fontId="4"/>
  </si>
  <si>
    <t>　いたします。また、申込者に関する必要事項をご記入いただけない場合は保険加入手続きができませんので予めご了承ください。</t>
    <phoneticPr fontId="4"/>
  </si>
  <si>
    <t>■万一、怪我等の発生時には応急処置は行ないますが、その他一切は当事者の責任とさせていただきます。</t>
    <rPh sb="1" eb="3">
      <t>マンイチ</t>
    </rPh>
    <rPh sb="4" eb="6">
      <t>ケガ</t>
    </rPh>
    <rPh sb="6" eb="7">
      <t>トウ</t>
    </rPh>
    <rPh sb="8" eb="10">
      <t>ハッセイ</t>
    </rPh>
    <rPh sb="10" eb="11">
      <t>ジ</t>
    </rPh>
    <rPh sb="13" eb="15">
      <t>オウキュウ</t>
    </rPh>
    <rPh sb="15" eb="17">
      <t>ショチ</t>
    </rPh>
    <rPh sb="18" eb="19">
      <t>オコ</t>
    </rPh>
    <rPh sb="27" eb="28">
      <t>タ</t>
    </rPh>
    <rPh sb="28" eb="30">
      <t>イッサイ</t>
    </rPh>
    <rPh sb="31" eb="34">
      <t>トウジシャ</t>
    </rPh>
    <rPh sb="35" eb="37">
      <t>セキニン</t>
    </rPh>
    <phoneticPr fontId="4"/>
  </si>
  <si>
    <t>　健康保険証をご持参いただくことをお勧めいたします。</t>
    <phoneticPr fontId="4"/>
  </si>
  <si>
    <r>
      <t>■特別料金のリフト券は大原菅平ビガークラブにご宿泊の方のみへの対応となっており、</t>
    </r>
    <r>
      <rPr>
        <sz val="11"/>
        <color indexed="10"/>
        <rFont val="HG丸ｺﾞｼｯｸM-PRO"/>
        <family val="3"/>
        <charset val="128"/>
      </rPr>
      <t>事前申し込み</t>
    </r>
    <r>
      <rPr>
        <sz val="11"/>
        <rFont val="HG丸ｺﾞｼｯｸM-PRO"/>
        <family val="3"/>
        <charset val="128"/>
      </rPr>
      <t>が必要です。申込書に必要なリフト券をご記入</t>
    </r>
    <rPh sb="1" eb="3">
      <t>トクベツ</t>
    </rPh>
    <rPh sb="3" eb="5">
      <t>リョウキン</t>
    </rPh>
    <rPh sb="9" eb="10">
      <t>ケン</t>
    </rPh>
    <rPh sb="11" eb="13">
      <t>オオハラ</t>
    </rPh>
    <rPh sb="13" eb="14">
      <t>スガ</t>
    </rPh>
    <rPh sb="14" eb="15">
      <t>ダイラ</t>
    </rPh>
    <rPh sb="23" eb="25">
      <t>シュクハク</t>
    </rPh>
    <rPh sb="26" eb="27">
      <t>カタ</t>
    </rPh>
    <rPh sb="31" eb="33">
      <t>タイオウ</t>
    </rPh>
    <rPh sb="40" eb="42">
      <t>ジゼン</t>
    </rPh>
    <rPh sb="42" eb="43">
      <t>モウ</t>
    </rPh>
    <rPh sb="44" eb="45">
      <t>コ</t>
    </rPh>
    <rPh sb="47" eb="49">
      <t>ヒツヨウ</t>
    </rPh>
    <rPh sb="52" eb="55">
      <t>モウシコミショ</t>
    </rPh>
    <rPh sb="56" eb="58">
      <t>ヒツヨウ</t>
    </rPh>
    <rPh sb="62" eb="63">
      <t>ケン</t>
    </rPh>
    <rPh sb="65" eb="67">
      <t>キニュウ</t>
    </rPh>
    <phoneticPr fontId="4"/>
  </si>
  <si>
    <r>
      <t>■参加費はお申し込み後１週間以内に以下の</t>
    </r>
    <r>
      <rPr>
        <sz val="11"/>
        <color indexed="10"/>
        <rFont val="HG丸ｺﾞｼｯｸM-PRO"/>
        <family val="3"/>
        <charset val="128"/>
      </rPr>
      <t>銀行口座にお振込み</t>
    </r>
    <r>
      <rPr>
        <sz val="11"/>
        <rFont val="HG丸ｺﾞｼｯｸM-PRO"/>
        <family val="3"/>
        <charset val="128"/>
      </rPr>
      <t>ください。</t>
    </r>
    <rPh sb="17" eb="19">
      <t>イカ</t>
    </rPh>
    <rPh sb="20" eb="22">
      <t>ギンコウ</t>
    </rPh>
    <rPh sb="22" eb="24">
      <t>コウザ</t>
    </rPh>
    <phoneticPr fontId="4"/>
  </si>
  <si>
    <t>特別料金リフト券を希望</t>
    <rPh sb="0" eb="2">
      <t>トクベツ</t>
    </rPh>
    <rPh sb="2" eb="4">
      <t>リョウキン</t>
    </rPh>
    <rPh sb="7" eb="8">
      <t>ケン</t>
    </rPh>
    <rPh sb="9" eb="11">
      <t>キボウ</t>
    </rPh>
    <phoneticPr fontId="4"/>
  </si>
  <si>
    <t>リフト券の種類：</t>
    <rPh sb="3" eb="4">
      <t>ケン</t>
    </rPh>
    <rPh sb="5" eb="7">
      <t>シュルイ</t>
    </rPh>
    <phoneticPr fontId="4"/>
  </si>
  <si>
    <r>
      <t>身長</t>
    </r>
    <r>
      <rPr>
        <b/>
        <sz val="10"/>
        <rFont val="HG丸ｺﾞｼｯｸM-PRO"/>
        <family val="3"/>
        <charset val="128"/>
      </rPr>
      <t>：</t>
    </r>
    <rPh sb="0" eb="2">
      <t>シンチョウ</t>
    </rPh>
    <phoneticPr fontId="4"/>
  </si>
  <si>
    <r>
      <t>靴のサイズ</t>
    </r>
    <r>
      <rPr>
        <b/>
        <sz val="10"/>
        <rFont val="HG丸ｺﾞｼｯｸM-PRO"/>
        <family val="3"/>
        <charset val="128"/>
      </rPr>
      <t>：</t>
    </r>
    <rPh sb="0" eb="1">
      <t>クツ</t>
    </rPh>
    <phoneticPr fontId="4"/>
  </si>
  <si>
    <t>日から</t>
    <rPh sb="0" eb="1">
      <t>ニチ</t>
    </rPh>
    <phoneticPr fontId="4"/>
  </si>
  <si>
    <t>日券</t>
    <rPh sb="0" eb="1">
      <t>ニチ</t>
    </rPh>
    <rPh sb="1" eb="2">
      <t>ケン</t>
    </rPh>
    <phoneticPr fontId="4"/>
  </si>
  <si>
    <t>★特別料金のリフト券をご希望の方は以下のチェック欄に○印をご記入いただき、必要なリフト券の種類をお選びください。</t>
    <rPh sb="1" eb="3">
      <t>トクベツ</t>
    </rPh>
    <rPh sb="3" eb="5">
      <t>リョウキン</t>
    </rPh>
    <rPh sb="9" eb="10">
      <t>ケン</t>
    </rPh>
    <rPh sb="12" eb="14">
      <t>キボウ</t>
    </rPh>
    <rPh sb="15" eb="16">
      <t>カタ</t>
    </rPh>
    <rPh sb="17" eb="19">
      <t>イカ</t>
    </rPh>
    <rPh sb="24" eb="25">
      <t>ラン</t>
    </rPh>
    <rPh sb="27" eb="28">
      <t>シルシ</t>
    </rPh>
    <rPh sb="30" eb="32">
      <t>キニュウ</t>
    </rPh>
    <rPh sb="37" eb="39">
      <t>ヒツヨウ</t>
    </rPh>
    <rPh sb="43" eb="44">
      <t>ケン</t>
    </rPh>
    <rPh sb="45" eb="47">
      <t>シュルイ</t>
    </rPh>
    <rPh sb="49" eb="50">
      <t>エラ</t>
    </rPh>
    <phoneticPr fontId="4"/>
  </si>
  <si>
    <t>携帯電話</t>
    <rPh sb="0" eb="2">
      <t>ケイタイ</t>
    </rPh>
    <rPh sb="2" eb="4">
      <t>デンワ</t>
    </rPh>
    <phoneticPr fontId="4"/>
  </si>
  <si>
    <t>生年月日</t>
    <rPh sb="0" eb="2">
      <t>セイネン</t>
    </rPh>
    <rPh sb="2" eb="4">
      <t>ガッピ</t>
    </rPh>
    <phoneticPr fontId="4"/>
  </si>
  <si>
    <t>年</t>
    <rPh sb="0" eb="1">
      <t>ネン</t>
    </rPh>
    <phoneticPr fontId="4"/>
  </si>
  <si>
    <t>月</t>
    <rPh sb="0" eb="1">
      <t>ガツ</t>
    </rPh>
    <phoneticPr fontId="4"/>
  </si>
  <si>
    <t>日</t>
    <rPh sb="0" eb="1">
      <t>ニチ</t>
    </rPh>
    <phoneticPr fontId="4"/>
  </si>
  <si>
    <t>（</t>
    <phoneticPr fontId="4"/>
  </si>
  <si>
    <t>また、往復バスプランをご希望の方、およびSAF会員の方は各々のチェック欄にも○印をご記入ください。</t>
    <rPh sb="3" eb="5">
      <t>オウフク</t>
    </rPh>
    <rPh sb="12" eb="14">
      <t>キボウ</t>
    </rPh>
    <rPh sb="15" eb="16">
      <t>カタ</t>
    </rPh>
    <rPh sb="23" eb="25">
      <t>カイイン</t>
    </rPh>
    <rPh sb="26" eb="27">
      <t>カタ</t>
    </rPh>
    <rPh sb="28" eb="30">
      <t>オノオノ</t>
    </rPh>
    <rPh sb="39" eb="40">
      <t>シルシ</t>
    </rPh>
    <phoneticPr fontId="4"/>
  </si>
  <si>
    <t>ポール練習会</t>
  </si>
  <si>
    <t>藤沢市民大会（GS2 本） ポールレース</t>
  </si>
  <si>
    <t>級別テスト：</t>
    <rPh sb="0" eb="2">
      <t>キュウベツ</t>
    </rPh>
    <phoneticPr fontId="4"/>
  </si>
  <si>
    <t>級</t>
    <rPh sb="0" eb="1">
      <t>キュウ</t>
    </rPh>
    <phoneticPr fontId="4"/>
  </si>
  <si>
    <t>お申し込み金額合計</t>
    <rPh sb="1" eb="2">
      <t>モウ</t>
    </rPh>
    <rPh sb="3" eb="4">
      <t>コ</t>
    </rPh>
    <rPh sb="5" eb="7">
      <t>キンガク</t>
    </rPh>
    <rPh sb="7" eb="9">
      <t>ゴウケイ</t>
    </rPh>
    <phoneticPr fontId="4"/>
  </si>
  <si>
    <t>ふりがな</t>
    <phoneticPr fontId="4"/>
  </si>
  <si>
    <t>氏 名</t>
    <phoneticPr fontId="4"/>
  </si>
  <si>
    <t>クラブ名</t>
    <phoneticPr fontId="4"/>
  </si>
  <si>
    <t>住 所</t>
    <phoneticPr fontId="4"/>
  </si>
  <si>
    <t>〒</t>
    <phoneticPr fontId="4"/>
  </si>
  <si>
    <t>－</t>
    <phoneticPr fontId="4"/>
  </si>
  <si>
    <t>電 話</t>
    <phoneticPr fontId="4"/>
  </si>
  <si>
    <t>E メール</t>
    <phoneticPr fontId="4"/>
  </si>
  <si>
    <t>　</t>
    <phoneticPr fontId="4"/>
  </si>
  <si>
    <t>ジュニア：</t>
    <phoneticPr fontId="4"/>
  </si>
  <si>
    <t>SAF会員割引（本人＆家族）：</t>
    <phoneticPr fontId="4"/>
  </si>
  <si>
    <t>スキー</t>
    <phoneticPr fontId="4"/>
  </si>
  <si>
    <t>スノーボード</t>
    <phoneticPr fontId="4"/>
  </si>
  <si>
    <t>①</t>
    <phoneticPr fontId="4"/>
  </si>
  <si>
    <t>②</t>
    <phoneticPr fontId="4"/>
  </si>
  <si>
    <t>③</t>
    <phoneticPr fontId="4"/>
  </si>
  <si>
    <t>④</t>
    <phoneticPr fontId="4"/>
  </si>
  <si>
    <t>⑤</t>
    <phoneticPr fontId="4"/>
  </si>
  <si>
    <t xml:space="preserve">スキー・スノーボードバッジテスト（前日のレッスン参加が必須） </t>
    <phoneticPr fontId="4"/>
  </si>
  <si>
    <t>★レンタルスキーをご希望の方は以下のチェック欄に○印をご記入いただき、身長および靴のサイズをご記載ください。</t>
    <rPh sb="10" eb="12">
      <t>キボウ</t>
    </rPh>
    <rPh sb="13" eb="14">
      <t>カタ</t>
    </rPh>
    <rPh sb="15" eb="17">
      <t>イカ</t>
    </rPh>
    <rPh sb="22" eb="23">
      <t>ラン</t>
    </rPh>
    <rPh sb="25" eb="26">
      <t>シルシ</t>
    </rPh>
    <rPh sb="28" eb="30">
      <t>キニュウ</t>
    </rPh>
    <rPh sb="35" eb="37">
      <t>シンチョウ</t>
    </rPh>
    <rPh sb="40" eb="41">
      <t>クツ</t>
    </rPh>
    <rPh sb="47" eb="49">
      <t>キサイ</t>
    </rPh>
    <phoneticPr fontId="4"/>
  </si>
  <si>
    <t>レンタルスキーを希望</t>
    <rPh sb="8" eb="10">
      <t>キボウ</t>
    </rPh>
    <phoneticPr fontId="4"/>
  </si>
  <si>
    <t>ｃｍ</t>
    <phoneticPr fontId="4"/>
  </si>
  <si>
    <t>★備考欄　（ジュニア参加の方は同伴される方の氏名をご記入ください。また、家族等同室希望者もご記入ください。）</t>
    <rPh sb="1" eb="3">
      <t>ビコウ</t>
    </rPh>
    <rPh sb="3" eb="4">
      <t>ラン</t>
    </rPh>
    <rPh sb="10" eb="12">
      <t>サンカ</t>
    </rPh>
    <rPh sb="13" eb="14">
      <t>ホウ</t>
    </rPh>
    <rPh sb="15" eb="17">
      <t>ドウハン</t>
    </rPh>
    <rPh sb="20" eb="21">
      <t>ホウ</t>
    </rPh>
    <rPh sb="22" eb="24">
      <t>シメイ</t>
    </rPh>
    <rPh sb="26" eb="28">
      <t>キニュウ</t>
    </rPh>
    <rPh sb="36" eb="39">
      <t>カゾクナド</t>
    </rPh>
    <rPh sb="39" eb="41">
      <t>ドウシツ</t>
    </rPh>
    <rPh sb="41" eb="44">
      <t>キボウシャ</t>
    </rPh>
    <rPh sb="46" eb="48">
      <t>キニュウ</t>
    </rPh>
    <phoneticPr fontId="4"/>
  </si>
  <si>
    <r>
      <t>★スキー、スノーボードどちらの種目でご参加予定か、チェック欄に○印をご記入ください。</t>
    </r>
    <r>
      <rPr>
        <sz val="10"/>
        <color indexed="10"/>
        <rFont val="HG丸ｺﾞｼｯｸM-PRO"/>
        <family val="3"/>
        <charset val="128"/>
      </rPr>
      <t>（必須）</t>
    </r>
    <rPh sb="15" eb="17">
      <t>シュモク</t>
    </rPh>
    <rPh sb="19" eb="21">
      <t>サンカ</t>
    </rPh>
    <rPh sb="21" eb="23">
      <t>ヨテイ</t>
    </rPh>
    <rPh sb="29" eb="30">
      <t>ラン</t>
    </rPh>
    <rPh sb="32" eb="33">
      <t>シルシ</t>
    </rPh>
    <rPh sb="35" eb="37">
      <t>キニュウ</t>
    </rPh>
    <rPh sb="43" eb="45">
      <t>ヒッス</t>
    </rPh>
    <phoneticPr fontId="4"/>
  </si>
  <si>
    <t>※ジュニアとは小学生以下の方でベッドや食事は一人分となります。また、保護者もしくは18 歳以上の同伴者が必要となります。</t>
    <rPh sb="13" eb="14">
      <t>カタ</t>
    </rPh>
    <phoneticPr fontId="4"/>
  </si>
  <si>
    <t>級別テスト（１級～５級）</t>
    <phoneticPr fontId="4"/>
  </si>
  <si>
    <t>スキージュニアテスト（１級～６級）</t>
    <rPh sb="12" eb="13">
      <t>キュウ</t>
    </rPh>
    <phoneticPr fontId="4"/>
  </si>
  <si>
    <t>スキージュニアテスト：</t>
    <phoneticPr fontId="4"/>
  </si>
  <si>
    <t>日 記入</t>
    <rPh sb="0" eb="1">
      <t>ニチ</t>
    </rPh>
    <rPh sb="2" eb="4">
      <t>キニュウ</t>
    </rPh>
    <phoneticPr fontId="4"/>
  </si>
  <si>
    <t>男 ・ 女</t>
  </si>
  <si>
    <t>日程</t>
  </si>
  <si>
    <t>チェック欄</t>
    <rPh sb="4" eb="5">
      <t>ラン</t>
    </rPh>
    <phoneticPr fontId="4"/>
  </si>
  <si>
    <t>大人：</t>
    <rPh sb="0" eb="2">
      <t>オトナ</t>
    </rPh>
    <phoneticPr fontId="4"/>
  </si>
  <si>
    <t>.</t>
    <phoneticPr fontId="4"/>
  </si>
  <si>
    <t>朝食</t>
    <rPh sb="0" eb="2">
      <t>チョウショク</t>
    </rPh>
    <phoneticPr fontId="4"/>
  </si>
  <si>
    <r>
      <t>夕食</t>
    </r>
    <r>
      <rPr>
        <sz val="11.85"/>
        <color indexed="63"/>
        <rFont val="Arial"/>
        <family val="2"/>
      </rPr>
      <t xml:space="preserve">  </t>
    </r>
    <r>
      <rPr>
        <sz val="11.85"/>
        <color indexed="63"/>
        <rFont val="ＭＳ Ｐゴシック"/>
        <family val="3"/>
        <charset val="128"/>
      </rPr>
      <t>⇒</t>
    </r>
    <r>
      <rPr>
        <sz val="11.85"/>
        <color indexed="63"/>
        <rFont val="Arial"/>
        <family val="2"/>
      </rPr>
      <t xml:space="preserve"> </t>
    </r>
    <r>
      <rPr>
        <sz val="11.85"/>
        <color indexed="63"/>
        <rFont val="ＭＳ Ｐゴシック"/>
        <family val="3"/>
        <charset val="128"/>
      </rPr>
      <t>フリータイム</t>
    </r>
    <rPh sb="0" eb="2">
      <t>ユウショク</t>
    </rPh>
    <phoneticPr fontId="4"/>
  </si>
  <si>
    <t>朝食</t>
    <phoneticPr fontId="4"/>
  </si>
  <si>
    <t>開会式</t>
    <rPh sb="0" eb="2">
      <t>カイカイ</t>
    </rPh>
    <rPh sb="2" eb="3">
      <t>シキ</t>
    </rPh>
    <phoneticPr fontId="4"/>
  </si>
  <si>
    <t>■申し込みに関するご相談、および万が一のキャンセルは以下へご連絡ください。</t>
    <rPh sb="26" eb="28">
      <t>イカ</t>
    </rPh>
    <rPh sb="30" eb="32">
      <t>レンラク</t>
    </rPh>
    <phoneticPr fontId="4"/>
  </si>
  <si>
    <r>
      <rPr>
        <b/>
        <sz val="11.85"/>
        <color indexed="63"/>
        <rFont val="Arial"/>
        <family val="2"/>
      </rPr>
      <t>A</t>
    </r>
    <r>
      <rPr>
        <b/>
        <sz val="11.85"/>
        <color indexed="63"/>
        <rFont val="ＭＳ Ｐゴシック"/>
        <family val="3"/>
        <charset val="128"/>
      </rPr>
      <t>コース、</t>
    </r>
    <r>
      <rPr>
        <b/>
        <sz val="11.85"/>
        <color indexed="63"/>
        <rFont val="Arial"/>
        <family val="2"/>
      </rPr>
      <t>B</t>
    </r>
    <r>
      <rPr>
        <b/>
        <sz val="11.85"/>
        <color indexed="63"/>
        <rFont val="ＭＳ Ｐゴシック"/>
        <family val="3"/>
        <charset val="128"/>
      </rPr>
      <t>コース共通</t>
    </r>
    <rPh sb="9" eb="11">
      <t>キョウツウ</t>
    </rPh>
    <phoneticPr fontId="4"/>
  </si>
  <si>
    <t>　　　　　　　　　※宿の食堂での夕食は準備できませんので、夕食後にチェックインして下さい。部屋への持ち込みは可能です。</t>
    <rPh sb="10" eb="11">
      <t>ヤド</t>
    </rPh>
    <rPh sb="12" eb="14">
      <t>ショクドウ</t>
    </rPh>
    <rPh sb="16" eb="18">
      <t>ユウショク</t>
    </rPh>
    <rPh sb="19" eb="21">
      <t>ジュンビ</t>
    </rPh>
    <rPh sb="29" eb="32">
      <t>ユウショクゴ</t>
    </rPh>
    <rPh sb="41" eb="42">
      <t>クダ</t>
    </rPh>
    <rPh sb="45" eb="47">
      <t>ヘヤ</t>
    </rPh>
    <rPh sb="49" eb="50">
      <t>モ</t>
    </rPh>
    <rPh sb="51" eb="52">
      <t>コ</t>
    </rPh>
    <rPh sb="54" eb="56">
      <t>カノウ</t>
    </rPh>
    <phoneticPr fontId="4"/>
  </si>
  <si>
    <r>
      <rPr>
        <sz val="12"/>
        <rFont val="ＭＳ Ｐゴシック"/>
        <family val="3"/>
        <charset val="128"/>
      </rPr>
      <t>【会</t>
    </r>
    <r>
      <rPr>
        <sz val="12"/>
        <rFont val="Arial"/>
        <family val="2"/>
      </rPr>
      <t xml:space="preserve"> </t>
    </r>
    <r>
      <rPr>
        <sz val="12"/>
        <rFont val="ＭＳ Ｐゴシック"/>
        <family val="3"/>
        <charset val="128"/>
      </rPr>
      <t>場】</t>
    </r>
    <r>
      <rPr>
        <sz val="12"/>
        <rFont val="Arial"/>
        <family val="2"/>
      </rPr>
      <t xml:space="preserve"> </t>
    </r>
    <r>
      <rPr>
        <sz val="12"/>
        <rFont val="ＭＳ Ｐゴシック"/>
        <family val="3"/>
        <charset val="128"/>
      </rPr>
      <t xml:space="preserve">信州 菅平高原 パインビークスキー場 </t>
    </r>
    <r>
      <rPr>
        <sz val="12"/>
        <rFont val="Arial"/>
        <family val="2"/>
      </rPr>
      <t>http://www.pinebeak.co.jp/</t>
    </r>
    <rPh sb="6" eb="8">
      <t>シンシュウ</t>
    </rPh>
    <rPh sb="9" eb="11">
      <t>スガダイラ</t>
    </rPh>
    <rPh sb="11" eb="13">
      <t>コウゲン</t>
    </rPh>
    <rPh sb="23" eb="24">
      <t>ジョウ</t>
    </rPh>
    <phoneticPr fontId="4"/>
  </si>
  <si>
    <t>⑥</t>
    <phoneticPr fontId="4"/>
  </si>
  <si>
    <t>⑦</t>
    <phoneticPr fontId="4"/>
  </si>
  <si>
    <r>
      <t>※合格時の公認料は別途必要となります。</t>
    </r>
    <r>
      <rPr>
        <sz val="10"/>
        <rFont val="HG丸ｺﾞｼｯｸM-PRO"/>
        <family val="3"/>
        <charset val="128"/>
      </rPr>
      <t>（全日本スキー連盟規定による）</t>
    </r>
    <rPh sb="1" eb="3">
      <t>ゴウカク</t>
    </rPh>
    <rPh sb="3" eb="4">
      <t>ジ</t>
    </rPh>
    <rPh sb="5" eb="7">
      <t>コウニン</t>
    </rPh>
    <rPh sb="7" eb="8">
      <t>リョウ</t>
    </rPh>
    <rPh sb="9" eb="11">
      <t>ベット</t>
    </rPh>
    <rPh sb="11" eb="13">
      <t>ヒツヨウ</t>
    </rPh>
    <rPh sb="20" eb="23">
      <t>ゼンニホン</t>
    </rPh>
    <rPh sb="26" eb="28">
      <t>レンメイ</t>
    </rPh>
    <rPh sb="28" eb="30">
      <t>キテイ</t>
    </rPh>
    <phoneticPr fontId="4"/>
  </si>
  <si>
    <t>　　※領収書は発行しておりません。銀行でのお振込み時のご利用明細を領収書の代わりとさせていただきます。</t>
    <rPh sb="3" eb="6">
      <t>リョウシュウショ</t>
    </rPh>
    <rPh sb="7" eb="9">
      <t>ハッコウ</t>
    </rPh>
    <rPh sb="17" eb="19">
      <t>ギンコウ</t>
    </rPh>
    <rPh sb="22" eb="24">
      <t>フリコ</t>
    </rPh>
    <rPh sb="25" eb="26">
      <t>ジ</t>
    </rPh>
    <rPh sb="28" eb="30">
      <t>リヨウ</t>
    </rPh>
    <rPh sb="30" eb="32">
      <t>メイサイ</t>
    </rPh>
    <rPh sb="33" eb="36">
      <t>リョウシュウショ</t>
    </rPh>
    <rPh sb="37" eb="38">
      <t>カ</t>
    </rPh>
    <phoneticPr fontId="4"/>
  </si>
  <si>
    <t>上級者</t>
    <rPh sb="0" eb="3">
      <t>ジョウキュウシャ</t>
    </rPh>
    <phoneticPr fontId="4"/>
  </si>
  <si>
    <t>中級者</t>
    <rPh sb="0" eb="3">
      <t>チュウキュウシャ</t>
    </rPh>
    <phoneticPr fontId="4"/>
  </si>
  <si>
    <t>初級者</t>
    <rPh sb="0" eb="3">
      <t>ショキュウシャ</t>
    </rPh>
    <phoneticPr fontId="4"/>
  </si>
  <si>
    <t>初心者</t>
    <rPh sb="0" eb="3">
      <t>ショシンシャ</t>
    </rPh>
    <phoneticPr fontId="4"/>
  </si>
  <si>
    <t>FAX送信先：0466-28-1419（関水スポーツ）</t>
    <rPh sb="3" eb="5">
      <t>ソウシン</t>
    </rPh>
    <rPh sb="5" eb="6">
      <t>サキ</t>
    </rPh>
    <rPh sb="20" eb="22">
      <t>セキミズ</t>
    </rPh>
    <phoneticPr fontId="4"/>
  </si>
  <si>
    <r>
      <t>※1日券から3日券まで1日単位で申し込み可能ですが、</t>
    </r>
    <r>
      <rPr>
        <sz val="10"/>
        <color indexed="10"/>
        <rFont val="HG丸ｺﾞｼｯｸM-PRO"/>
        <family val="3"/>
        <charset val="128"/>
      </rPr>
      <t>大原菅平ビガークラブへのご宿泊の方のみが対象</t>
    </r>
    <r>
      <rPr>
        <sz val="10"/>
        <rFont val="HG丸ｺﾞｼｯｸM-PRO"/>
        <family val="3"/>
        <charset val="128"/>
      </rPr>
      <t>となります。</t>
    </r>
    <rPh sb="2" eb="3">
      <t>ニチ</t>
    </rPh>
    <rPh sb="3" eb="4">
      <t>ケン</t>
    </rPh>
    <rPh sb="7" eb="8">
      <t>カ</t>
    </rPh>
    <rPh sb="8" eb="9">
      <t>ケン</t>
    </rPh>
    <rPh sb="12" eb="13">
      <t>ニチ</t>
    </rPh>
    <rPh sb="13" eb="15">
      <t>タンイ</t>
    </rPh>
    <rPh sb="16" eb="17">
      <t>モウ</t>
    </rPh>
    <rPh sb="18" eb="19">
      <t>コ</t>
    </rPh>
    <rPh sb="20" eb="22">
      <t>カノウ</t>
    </rPh>
    <rPh sb="26" eb="28">
      <t>オオハラ</t>
    </rPh>
    <rPh sb="28" eb="29">
      <t>スガ</t>
    </rPh>
    <rPh sb="29" eb="30">
      <t>ダイラ</t>
    </rPh>
    <rPh sb="39" eb="41">
      <t>シュクハク</t>
    </rPh>
    <rPh sb="42" eb="43">
      <t>カタ</t>
    </rPh>
    <rPh sb="46" eb="48">
      <t>タイショウ</t>
    </rPh>
    <phoneticPr fontId="4"/>
  </si>
  <si>
    <r>
      <rPr>
        <sz val="12"/>
        <rFont val="ＭＳ Ｐゴシック"/>
        <family val="3"/>
        <charset val="128"/>
      </rPr>
      <t>【宿</t>
    </r>
    <r>
      <rPr>
        <sz val="12"/>
        <rFont val="Arial"/>
        <family val="2"/>
      </rPr>
      <t xml:space="preserve"> </t>
    </r>
    <r>
      <rPr>
        <sz val="12"/>
        <rFont val="ＭＳ Ｐゴシック"/>
        <family val="3"/>
        <charset val="128"/>
      </rPr>
      <t>泊】</t>
    </r>
    <r>
      <rPr>
        <sz val="12"/>
        <rFont val="Arial"/>
        <family val="2"/>
      </rPr>
      <t xml:space="preserve"> </t>
    </r>
    <r>
      <rPr>
        <sz val="12"/>
        <rFont val="ＭＳ Ｐゴシック"/>
        <family val="3"/>
        <charset val="128"/>
      </rPr>
      <t>大原菅平ビガークラブ</t>
    </r>
    <r>
      <rPr>
        <sz val="12"/>
        <rFont val="Arial"/>
        <family val="2"/>
      </rPr>
      <t xml:space="preserve">  http://www.o-hara.ac.jp/kensyu/sugadaira/</t>
    </r>
    <phoneticPr fontId="4"/>
  </si>
  <si>
    <t>大人：</t>
    <phoneticPr fontId="4"/>
  </si>
  <si>
    <r>
      <t>★レベルについても教えてください。</t>
    </r>
    <r>
      <rPr>
        <sz val="10"/>
        <color indexed="10"/>
        <rFont val="HG丸ｺﾞｼｯｸM-PRO"/>
        <family val="3"/>
        <charset val="128"/>
      </rPr>
      <t>（必須）</t>
    </r>
    <rPh sb="9" eb="10">
      <t>オシ</t>
    </rPh>
    <phoneticPr fontId="4"/>
  </si>
  <si>
    <r>
      <t>市民大会表彰式＆懇親パーティー</t>
    </r>
    <r>
      <rPr>
        <sz val="10"/>
        <color indexed="63"/>
        <rFont val="ＭＳ Ｐゴシック"/>
        <family val="3"/>
        <charset val="128"/>
      </rPr>
      <t>　(お楽しみ抽選会あり)</t>
    </r>
    <r>
      <rPr>
        <sz val="11.85"/>
        <color indexed="63"/>
        <rFont val="ＭＳ Ｐゴシック"/>
        <family val="3"/>
        <charset val="128"/>
      </rPr>
      <t>　</t>
    </r>
    <r>
      <rPr>
        <sz val="10"/>
        <color indexed="63"/>
        <rFont val="ＭＳ Ｐゴシック"/>
        <family val="3"/>
        <charset val="128"/>
      </rPr>
      <t>※夕食を取りながらの開催となります。</t>
    </r>
    <rPh sb="0" eb="2">
      <t>シミン</t>
    </rPh>
    <rPh sb="2" eb="4">
      <t>タイカイ</t>
    </rPh>
    <rPh sb="4" eb="6">
      <t>ヒョウショウ</t>
    </rPh>
    <rPh sb="6" eb="7">
      <t>シキ</t>
    </rPh>
    <rPh sb="8" eb="10">
      <t>コンシン</t>
    </rPh>
    <rPh sb="18" eb="19">
      <t>タノ</t>
    </rPh>
    <rPh sb="29" eb="31">
      <t>ユウショク</t>
    </rPh>
    <rPh sb="32" eb="33">
      <t>ト</t>
    </rPh>
    <rPh sb="38" eb="40">
      <t>カイサイ</t>
    </rPh>
    <phoneticPr fontId="4"/>
  </si>
  <si>
    <r>
      <t xml:space="preserve"> 7</t>
    </r>
    <r>
      <rPr>
        <sz val="11"/>
        <color indexed="63"/>
        <rFont val="ＭＳ Ｐゴシック"/>
        <family val="3"/>
        <charset val="128"/>
      </rPr>
      <t>：</t>
    </r>
    <r>
      <rPr>
        <sz val="11"/>
        <color indexed="63"/>
        <rFont val="Arial"/>
        <family val="2"/>
      </rPr>
      <t xml:space="preserve">00 </t>
    </r>
    <r>
      <rPr>
        <sz val="11"/>
        <color indexed="63"/>
        <rFont val="ＭＳ Ｐゴシック"/>
        <family val="3"/>
        <charset val="128"/>
      </rPr>
      <t>～</t>
    </r>
    <phoneticPr fontId="4"/>
  </si>
  <si>
    <r>
      <t>18</t>
    </r>
    <r>
      <rPr>
        <sz val="11"/>
        <color indexed="63"/>
        <rFont val="ＭＳ Ｐゴシック"/>
        <family val="3"/>
        <charset val="128"/>
      </rPr>
      <t>：</t>
    </r>
    <r>
      <rPr>
        <sz val="11"/>
        <color indexed="63"/>
        <rFont val="Arial"/>
        <family val="2"/>
      </rPr>
      <t xml:space="preserve">00 </t>
    </r>
    <r>
      <rPr>
        <sz val="11"/>
        <color indexed="63"/>
        <rFont val="ＭＳ Ｐゴシック"/>
        <family val="3"/>
        <charset val="128"/>
      </rPr>
      <t>～</t>
    </r>
    <r>
      <rPr>
        <sz val="11"/>
        <color indexed="63"/>
        <rFont val="Arial"/>
        <family val="2"/>
      </rPr>
      <t xml:space="preserve"> </t>
    </r>
    <phoneticPr fontId="4"/>
  </si>
  <si>
    <r>
      <t xml:space="preserve"> 9</t>
    </r>
    <r>
      <rPr>
        <sz val="11"/>
        <color indexed="63"/>
        <rFont val="ＭＳ Ｐゴシック"/>
        <family val="3"/>
        <charset val="128"/>
      </rPr>
      <t>：</t>
    </r>
    <r>
      <rPr>
        <sz val="11"/>
        <color indexed="63"/>
        <rFont val="Arial"/>
        <family val="2"/>
      </rPr>
      <t xml:space="preserve">00 </t>
    </r>
    <r>
      <rPr>
        <sz val="11"/>
        <color indexed="63"/>
        <rFont val="ＭＳ Ｐゴシック"/>
        <family val="3"/>
        <charset val="128"/>
      </rPr>
      <t>～</t>
    </r>
    <r>
      <rPr>
        <sz val="11"/>
        <color indexed="63"/>
        <rFont val="Arial"/>
        <family val="2"/>
      </rPr>
      <t xml:space="preserve"> </t>
    </r>
    <phoneticPr fontId="4"/>
  </si>
  <si>
    <r>
      <t>12</t>
    </r>
    <r>
      <rPr>
        <sz val="11"/>
        <color indexed="63"/>
        <rFont val="ＭＳ Ｐゴシック"/>
        <family val="3"/>
        <charset val="128"/>
      </rPr>
      <t>：</t>
    </r>
    <r>
      <rPr>
        <sz val="11"/>
        <color indexed="63"/>
        <rFont val="Arial"/>
        <family val="2"/>
      </rPr>
      <t xml:space="preserve">45 </t>
    </r>
    <r>
      <rPr>
        <sz val="11"/>
        <color indexed="63"/>
        <rFont val="ＭＳ Ｐゴシック"/>
        <family val="3"/>
        <charset val="128"/>
      </rPr>
      <t>～</t>
    </r>
    <r>
      <rPr>
        <sz val="11"/>
        <color indexed="63"/>
        <rFont val="Arial"/>
        <family val="2"/>
      </rPr>
      <t xml:space="preserve"> </t>
    </r>
    <phoneticPr fontId="4"/>
  </si>
  <si>
    <r>
      <t xml:space="preserve"> 9</t>
    </r>
    <r>
      <rPr>
        <sz val="11"/>
        <color indexed="63"/>
        <rFont val="ＭＳ Ｐゴシック"/>
        <family val="3"/>
        <charset val="128"/>
      </rPr>
      <t>：</t>
    </r>
    <r>
      <rPr>
        <sz val="11"/>
        <color indexed="63"/>
        <rFont val="Arial"/>
        <family val="2"/>
      </rPr>
      <t xml:space="preserve">00 </t>
    </r>
    <r>
      <rPr>
        <sz val="11"/>
        <color indexed="63"/>
        <rFont val="ＭＳ Ｐゴシック"/>
        <family val="3"/>
        <charset val="128"/>
      </rPr>
      <t>～</t>
    </r>
    <r>
      <rPr>
        <sz val="11"/>
        <color indexed="63"/>
        <rFont val="Arial"/>
        <family val="2"/>
      </rPr>
      <t>15</t>
    </r>
    <r>
      <rPr>
        <sz val="11"/>
        <color indexed="63"/>
        <rFont val="ＭＳ Ｐゴシック"/>
        <family val="3"/>
        <charset val="128"/>
      </rPr>
      <t>：</t>
    </r>
    <r>
      <rPr>
        <sz val="11"/>
        <color indexed="63"/>
        <rFont val="Arial"/>
        <family val="2"/>
      </rPr>
      <t xml:space="preserve">00 </t>
    </r>
    <phoneticPr fontId="4"/>
  </si>
  <si>
    <r>
      <t xml:space="preserve"> 9</t>
    </r>
    <r>
      <rPr>
        <sz val="11"/>
        <color indexed="63"/>
        <rFont val="ＭＳ Ｐゴシック"/>
        <family val="3"/>
        <charset val="128"/>
      </rPr>
      <t>：</t>
    </r>
    <r>
      <rPr>
        <sz val="11"/>
        <color indexed="63"/>
        <rFont val="Arial"/>
        <family val="2"/>
      </rPr>
      <t xml:space="preserve">30 </t>
    </r>
    <r>
      <rPr>
        <sz val="11"/>
        <color indexed="63"/>
        <rFont val="ＭＳ Ｐゴシック"/>
        <family val="3"/>
        <charset val="128"/>
      </rPr>
      <t>～</t>
    </r>
    <r>
      <rPr>
        <sz val="11"/>
        <color indexed="63"/>
        <rFont val="Arial"/>
        <family val="2"/>
      </rPr>
      <t>15</t>
    </r>
    <r>
      <rPr>
        <sz val="11"/>
        <color indexed="63"/>
        <rFont val="ＭＳ Ｐゴシック"/>
        <family val="3"/>
        <charset val="128"/>
      </rPr>
      <t>：</t>
    </r>
    <r>
      <rPr>
        <sz val="11"/>
        <color indexed="63"/>
        <rFont val="Arial"/>
        <family val="2"/>
      </rPr>
      <t xml:space="preserve">00 </t>
    </r>
    <phoneticPr fontId="4"/>
  </si>
  <si>
    <r>
      <t>18</t>
    </r>
    <r>
      <rPr>
        <sz val="11"/>
        <color indexed="63"/>
        <rFont val="ＭＳ Ｐゴシック"/>
        <family val="3"/>
        <charset val="128"/>
      </rPr>
      <t>：</t>
    </r>
    <r>
      <rPr>
        <sz val="11"/>
        <color indexed="63"/>
        <rFont val="Arial"/>
        <family val="2"/>
      </rPr>
      <t xml:space="preserve">00 </t>
    </r>
    <r>
      <rPr>
        <sz val="11"/>
        <color indexed="63"/>
        <rFont val="ＭＳ Ｐゴシック"/>
        <family val="3"/>
        <charset val="128"/>
      </rPr>
      <t>～</t>
    </r>
    <r>
      <rPr>
        <sz val="11"/>
        <color indexed="63"/>
        <rFont val="Arial"/>
        <family val="2"/>
      </rPr>
      <t>20</t>
    </r>
    <r>
      <rPr>
        <sz val="11"/>
        <color indexed="63"/>
        <rFont val="ＭＳ Ｐゴシック"/>
        <family val="3"/>
        <charset val="128"/>
      </rPr>
      <t>：</t>
    </r>
    <r>
      <rPr>
        <sz val="11"/>
        <color indexed="63"/>
        <rFont val="Arial"/>
        <family val="2"/>
      </rPr>
      <t>30</t>
    </r>
    <phoneticPr fontId="4"/>
  </si>
  <si>
    <r>
      <t xml:space="preserve"> 8</t>
    </r>
    <r>
      <rPr>
        <sz val="11"/>
        <color indexed="63"/>
        <rFont val="ＭＳ Ｐゴシック"/>
        <family val="3"/>
        <charset val="128"/>
      </rPr>
      <t>：</t>
    </r>
    <r>
      <rPr>
        <sz val="11"/>
        <color indexed="63"/>
        <rFont val="Arial"/>
        <family val="2"/>
      </rPr>
      <t xml:space="preserve">30 </t>
    </r>
    <r>
      <rPr>
        <sz val="11"/>
        <color indexed="63"/>
        <rFont val="ＭＳ Ｐゴシック"/>
        <family val="3"/>
        <charset val="128"/>
      </rPr>
      <t>～</t>
    </r>
    <r>
      <rPr>
        <sz val="11"/>
        <color indexed="63"/>
        <rFont val="Arial"/>
        <family val="2"/>
      </rPr>
      <t>11</t>
    </r>
    <r>
      <rPr>
        <sz val="11"/>
        <color indexed="63"/>
        <rFont val="ＭＳ Ｐゴシック"/>
        <family val="3"/>
        <charset val="128"/>
      </rPr>
      <t>：</t>
    </r>
    <r>
      <rPr>
        <sz val="11"/>
        <color indexed="63"/>
        <rFont val="Arial"/>
        <family val="2"/>
      </rPr>
      <t>00</t>
    </r>
    <phoneticPr fontId="4"/>
  </si>
  <si>
    <r>
      <rPr>
        <b/>
        <sz val="11.85"/>
        <color indexed="63"/>
        <rFont val="Arial"/>
        <family val="2"/>
      </rPr>
      <t>A</t>
    </r>
    <r>
      <rPr>
        <b/>
        <sz val="11.85"/>
        <color indexed="63"/>
        <rFont val="ＭＳ Ｐゴシック"/>
        <family val="3"/>
        <charset val="128"/>
      </rPr>
      <t>コース：</t>
    </r>
    <r>
      <rPr>
        <sz val="11.85"/>
        <color indexed="63"/>
        <rFont val="ＭＳ Ｐゴシック"/>
        <family val="3"/>
        <charset val="128"/>
      </rPr>
      <t>菅平大原ビガークラブ</t>
    </r>
    <r>
      <rPr>
        <sz val="11.85"/>
        <color indexed="63"/>
        <rFont val="Arial"/>
        <family val="2"/>
      </rPr>
      <t xml:space="preserve"> </t>
    </r>
    <r>
      <rPr>
        <sz val="11.85"/>
        <color indexed="63"/>
        <rFont val="ＭＳ Ｐゴシック"/>
        <family val="3"/>
        <charset val="128"/>
      </rPr>
      <t>半泊（</t>
    </r>
    <r>
      <rPr>
        <sz val="11.85"/>
        <color indexed="63"/>
        <rFont val="Arial"/>
        <family val="2"/>
      </rPr>
      <t>20</t>
    </r>
    <r>
      <rPr>
        <sz val="11.85"/>
        <color indexed="63"/>
        <rFont val="ＭＳ Ｐゴシック"/>
        <family val="3"/>
        <charset val="128"/>
      </rPr>
      <t>：</t>
    </r>
    <r>
      <rPr>
        <sz val="11.85"/>
        <color indexed="63"/>
        <rFont val="Arial"/>
        <family val="2"/>
      </rPr>
      <t>00</t>
    </r>
    <r>
      <rPr>
        <sz val="11.85"/>
        <color indexed="63"/>
        <rFont val="ＭＳ Ｐゴシック"/>
        <family val="3"/>
        <charset val="128"/>
      </rPr>
      <t>以降、チェックイン可能)</t>
    </r>
    <rPh sb="5" eb="6">
      <t>スガ</t>
    </rPh>
    <rPh sb="6" eb="7">
      <t>タイラ</t>
    </rPh>
    <rPh sb="7" eb="9">
      <t>オオハラ</t>
    </rPh>
    <rPh sb="16" eb="17">
      <t>ハン</t>
    </rPh>
    <rPh sb="17" eb="18">
      <t>ハク</t>
    </rPh>
    <rPh sb="24" eb="26">
      <t>イコウ</t>
    </rPh>
    <rPh sb="33" eb="35">
      <t>カノウ</t>
    </rPh>
    <phoneticPr fontId="4"/>
  </si>
  <si>
    <r>
      <t>①</t>
    </r>
    <r>
      <rPr>
        <sz val="11.85"/>
        <color indexed="63"/>
        <rFont val="Arial"/>
        <family val="2"/>
      </rPr>
      <t xml:space="preserve"> </t>
    </r>
    <r>
      <rPr>
        <sz val="11.85"/>
        <color indexed="63"/>
        <rFont val="ＭＳ Ｐゴシック"/>
        <family val="3"/>
        <charset val="128"/>
      </rPr>
      <t>ポール練習会</t>
    </r>
    <r>
      <rPr>
        <sz val="9"/>
        <color indexed="63"/>
        <rFont val="ＭＳ Ｐゴシック"/>
        <family val="3"/>
        <charset val="128"/>
      </rPr>
      <t>　</t>
    </r>
    <r>
      <rPr>
        <sz val="10"/>
        <color indexed="63"/>
        <rFont val="ＭＳ Ｐゴシック"/>
        <family val="3"/>
        <charset val="128"/>
      </rPr>
      <t>（希望者のみ：ポール専用バーンでフリー練習、午前・午後各２時間程度</t>
    </r>
    <r>
      <rPr>
        <sz val="10"/>
        <color indexed="63"/>
        <rFont val="Arial"/>
        <family val="2"/>
      </rPr>
      <t xml:space="preserve"> </t>
    </r>
    <r>
      <rPr>
        <u/>
        <sz val="11"/>
        <color indexed="63"/>
        <rFont val="ＭＳ Ｐゴシック"/>
        <family val="3"/>
        <charset val="128"/>
      </rPr>
      <t>￥２</t>
    </r>
    <r>
      <rPr>
        <u/>
        <sz val="11"/>
        <color indexed="63"/>
        <rFont val="Arial"/>
        <family val="2"/>
      </rPr>
      <t>,</t>
    </r>
    <r>
      <rPr>
        <u/>
        <sz val="11"/>
        <color indexed="63"/>
        <rFont val="ＭＳ Ｐゴシック"/>
        <family val="3"/>
        <charset val="128"/>
      </rPr>
      <t>０００</t>
    </r>
    <r>
      <rPr>
        <sz val="10"/>
        <color indexed="63"/>
        <rFont val="Arial"/>
        <family val="2"/>
      </rPr>
      <t xml:space="preserve"> </t>
    </r>
    <r>
      <rPr>
        <sz val="10"/>
        <color indexed="63"/>
        <rFont val="ＭＳ Ｐゴシック"/>
        <family val="3"/>
        <charset val="128"/>
      </rPr>
      <t>、 小学生以下は</t>
    </r>
    <r>
      <rPr>
        <u/>
        <sz val="10"/>
        <color indexed="63"/>
        <rFont val="ＭＳ Ｐゴシック"/>
        <family val="3"/>
        <charset val="128"/>
      </rPr>
      <t>半額</t>
    </r>
    <r>
      <rPr>
        <sz val="10"/>
        <color indexed="63"/>
        <rFont val="ＭＳ Ｐゴシック"/>
        <family val="3"/>
        <charset val="128"/>
      </rPr>
      <t>）</t>
    </r>
    <rPh sb="5" eb="7">
      <t>レンシュウ</t>
    </rPh>
    <rPh sb="7" eb="8">
      <t>カイ</t>
    </rPh>
    <rPh sb="10" eb="13">
      <t>キボウシャ</t>
    </rPh>
    <rPh sb="28" eb="30">
      <t>レンシュウ</t>
    </rPh>
    <rPh sb="31" eb="33">
      <t>ゴゼン</t>
    </rPh>
    <rPh sb="34" eb="36">
      <t>ゴゴ</t>
    </rPh>
    <rPh sb="36" eb="37">
      <t>カク</t>
    </rPh>
    <rPh sb="38" eb="40">
      <t>ジカン</t>
    </rPh>
    <rPh sb="40" eb="42">
      <t>テイド</t>
    </rPh>
    <rPh sb="52" eb="55">
      <t>ショウガクセイ</t>
    </rPh>
    <rPh sb="55" eb="57">
      <t>イカ</t>
    </rPh>
    <rPh sb="58" eb="60">
      <t>ハンガク</t>
    </rPh>
    <phoneticPr fontId="4"/>
  </si>
  <si>
    <r>
      <t>⑤</t>
    </r>
    <r>
      <rPr>
        <sz val="11.85"/>
        <color indexed="63"/>
        <rFont val="Arial"/>
        <family val="2"/>
      </rPr>
      <t xml:space="preserve"> </t>
    </r>
    <r>
      <rPr>
        <sz val="11.85"/>
        <color indexed="63"/>
        <rFont val="ＭＳ Ｐゴシック"/>
        <family val="3"/>
        <charset val="128"/>
      </rPr>
      <t>ポール練習会</t>
    </r>
    <r>
      <rPr>
        <sz val="10"/>
        <color indexed="63"/>
        <rFont val="ＭＳ Ｐゴシック"/>
        <family val="3"/>
        <charset val="128"/>
      </rPr>
      <t>　（希望者のみ：ポール専用バーンでフリー練習、午前２時間程度</t>
    </r>
    <r>
      <rPr>
        <sz val="10"/>
        <color indexed="63"/>
        <rFont val="Arial"/>
        <family val="2"/>
      </rPr>
      <t xml:space="preserve"> </t>
    </r>
    <r>
      <rPr>
        <u/>
        <sz val="11"/>
        <color indexed="63"/>
        <rFont val="ＭＳ Ｐゴシック"/>
        <family val="3"/>
        <charset val="128"/>
      </rPr>
      <t>￥１</t>
    </r>
    <r>
      <rPr>
        <u/>
        <sz val="11"/>
        <color indexed="63"/>
        <rFont val="Arial"/>
        <family val="2"/>
      </rPr>
      <t>,</t>
    </r>
    <r>
      <rPr>
        <u/>
        <sz val="11"/>
        <color indexed="63"/>
        <rFont val="ＭＳ Ｐゴシック"/>
        <family val="3"/>
        <charset val="128"/>
      </rPr>
      <t>５００</t>
    </r>
    <r>
      <rPr>
        <sz val="10"/>
        <color indexed="63"/>
        <rFont val="Arial"/>
        <family val="2"/>
      </rPr>
      <t xml:space="preserve"> </t>
    </r>
    <r>
      <rPr>
        <sz val="10"/>
        <color indexed="63"/>
        <rFont val="ＭＳ Ｐゴシック"/>
        <family val="3"/>
        <charset val="128"/>
      </rPr>
      <t>、</t>
    </r>
    <r>
      <rPr>
        <sz val="10"/>
        <color indexed="63"/>
        <rFont val="Arial"/>
        <family val="2"/>
      </rPr>
      <t xml:space="preserve"> </t>
    </r>
    <r>
      <rPr>
        <sz val="10"/>
        <color indexed="63"/>
        <rFont val="ＭＳ Ｐゴシック"/>
        <family val="3"/>
        <charset val="128"/>
      </rPr>
      <t>小学生以下は</t>
    </r>
    <r>
      <rPr>
        <u/>
        <sz val="10"/>
        <color indexed="63"/>
        <rFont val="ＭＳ Ｐゴシック"/>
        <family val="3"/>
        <charset val="128"/>
      </rPr>
      <t>半額</t>
    </r>
    <r>
      <rPr>
        <sz val="10"/>
        <color indexed="63"/>
        <rFont val="ＭＳ Ｐゴシック"/>
        <family val="3"/>
        <charset val="128"/>
      </rPr>
      <t>）</t>
    </r>
    <rPh sb="10" eb="13">
      <t>キボウシャ</t>
    </rPh>
    <rPh sb="31" eb="33">
      <t>ゴゼン</t>
    </rPh>
    <rPh sb="34" eb="36">
      <t>ジカン</t>
    </rPh>
    <rPh sb="36" eb="38">
      <t>テイド</t>
    </rPh>
    <phoneticPr fontId="4"/>
  </si>
  <si>
    <r>
      <t>② スキー・スノーボード教室　</t>
    </r>
    <r>
      <rPr>
        <sz val="10"/>
        <color indexed="63"/>
        <rFont val="ＭＳ Ｐゴシック"/>
        <family val="3"/>
        <charset val="128"/>
      </rPr>
      <t xml:space="preserve">（希望者のみ：午前・午後各１講座、２時間ずつ </t>
    </r>
    <r>
      <rPr>
        <u/>
        <sz val="11"/>
        <color indexed="63"/>
        <rFont val="ＭＳ Ｐゴシック"/>
        <family val="3"/>
        <charset val="128"/>
      </rPr>
      <t>￥１,５００</t>
    </r>
    <r>
      <rPr>
        <u/>
        <sz val="10"/>
        <color indexed="63"/>
        <rFont val="ＭＳ Ｐゴシック"/>
        <family val="3"/>
        <charset val="128"/>
      </rPr>
      <t>/講座</t>
    </r>
    <r>
      <rPr>
        <sz val="10"/>
        <color indexed="63"/>
        <rFont val="ＭＳ Ｐゴシック"/>
        <family val="3"/>
        <charset val="128"/>
      </rPr>
      <t xml:space="preserve"> 、 小学生以下は</t>
    </r>
    <r>
      <rPr>
        <u/>
        <sz val="10"/>
        <color indexed="63"/>
        <rFont val="ＭＳ Ｐゴシック"/>
        <family val="3"/>
        <charset val="128"/>
      </rPr>
      <t>半額</t>
    </r>
    <r>
      <rPr>
        <sz val="10"/>
        <color indexed="63"/>
        <rFont val="ＭＳ Ｐゴシック"/>
        <family val="3"/>
        <charset val="128"/>
      </rPr>
      <t>）</t>
    </r>
    <r>
      <rPr>
        <sz val="10"/>
        <color indexed="63"/>
        <rFont val="Arial"/>
        <family val="2"/>
      </rPr>
      <t xml:space="preserve"> </t>
    </r>
    <r>
      <rPr>
        <sz val="11.85"/>
        <color indexed="63"/>
        <rFont val="Arial"/>
        <family val="2"/>
      </rPr>
      <t xml:space="preserve">          </t>
    </r>
    <rPh sb="27" eb="28">
      <t>カク</t>
    </rPh>
    <rPh sb="33" eb="35">
      <t>ジカン</t>
    </rPh>
    <rPh sb="45" eb="47">
      <t>コウザ</t>
    </rPh>
    <phoneticPr fontId="4"/>
  </si>
  <si>
    <r>
      <t>④</t>
    </r>
    <r>
      <rPr>
        <sz val="11.85"/>
        <color indexed="63"/>
        <rFont val="Arial"/>
        <family val="2"/>
      </rPr>
      <t xml:space="preserve"> </t>
    </r>
    <r>
      <rPr>
        <sz val="11.85"/>
        <color indexed="63"/>
        <rFont val="ＭＳ Ｐゴシック"/>
        <family val="3"/>
        <charset val="128"/>
      </rPr>
      <t>スキー・スノーボード教室　</t>
    </r>
    <r>
      <rPr>
        <sz val="10"/>
        <color indexed="63"/>
        <rFont val="ＭＳ Ｐゴシック"/>
        <family val="3"/>
        <charset val="128"/>
      </rPr>
      <t>（希望者のみ：午前・午後各１講座、２時間ずつ</t>
    </r>
    <r>
      <rPr>
        <sz val="10"/>
        <color indexed="63"/>
        <rFont val="Arial"/>
        <family val="2"/>
      </rPr>
      <t xml:space="preserve"> </t>
    </r>
    <r>
      <rPr>
        <u/>
        <sz val="11"/>
        <color indexed="63"/>
        <rFont val="ＭＳ Ｐゴシック"/>
        <family val="3"/>
        <charset val="128"/>
      </rPr>
      <t>￥１</t>
    </r>
    <r>
      <rPr>
        <u/>
        <sz val="11"/>
        <color indexed="63"/>
        <rFont val="Arial"/>
        <family val="2"/>
      </rPr>
      <t>,</t>
    </r>
    <r>
      <rPr>
        <u/>
        <sz val="11"/>
        <color indexed="63"/>
        <rFont val="ＭＳ Ｐゴシック"/>
        <family val="3"/>
        <charset val="128"/>
      </rPr>
      <t>５００</t>
    </r>
    <r>
      <rPr>
        <u/>
        <sz val="10"/>
        <color indexed="63"/>
        <rFont val="Arial"/>
        <family val="2"/>
      </rPr>
      <t>/</t>
    </r>
    <r>
      <rPr>
        <u/>
        <sz val="10"/>
        <color indexed="63"/>
        <rFont val="ＭＳ Ｐゴシック"/>
        <family val="3"/>
        <charset val="128"/>
      </rPr>
      <t>講座</t>
    </r>
    <r>
      <rPr>
        <sz val="10"/>
        <color indexed="63"/>
        <rFont val="Arial"/>
        <family val="2"/>
      </rPr>
      <t xml:space="preserve"> </t>
    </r>
    <r>
      <rPr>
        <sz val="10"/>
        <color indexed="63"/>
        <rFont val="ＭＳ Ｐゴシック"/>
        <family val="3"/>
        <charset val="128"/>
      </rPr>
      <t>、</t>
    </r>
    <r>
      <rPr>
        <sz val="10"/>
        <color indexed="63"/>
        <rFont val="Arial"/>
        <family val="2"/>
      </rPr>
      <t xml:space="preserve"> </t>
    </r>
    <r>
      <rPr>
        <sz val="10"/>
        <color indexed="63"/>
        <rFont val="ＭＳ Ｐゴシック"/>
        <family val="3"/>
        <charset val="128"/>
      </rPr>
      <t>小学生以下は</t>
    </r>
    <r>
      <rPr>
        <u/>
        <sz val="10"/>
        <color indexed="63"/>
        <rFont val="ＭＳ Ｐゴシック"/>
        <family val="3"/>
        <charset val="128"/>
      </rPr>
      <t>半額</t>
    </r>
    <r>
      <rPr>
        <sz val="10"/>
        <color indexed="63"/>
        <rFont val="ＭＳ Ｐゴシック"/>
        <family val="3"/>
        <charset val="128"/>
      </rPr>
      <t>）</t>
    </r>
    <r>
      <rPr>
        <sz val="10"/>
        <color indexed="63"/>
        <rFont val="Arial"/>
        <family val="2"/>
      </rPr>
      <t xml:space="preserve"> </t>
    </r>
    <rPh sb="12" eb="14">
      <t>キョウシツ</t>
    </rPh>
    <rPh sb="27" eb="28">
      <t>カク</t>
    </rPh>
    <phoneticPr fontId="4"/>
  </si>
  <si>
    <r>
      <t>⑦</t>
    </r>
    <r>
      <rPr>
        <sz val="11.85"/>
        <color indexed="63"/>
        <rFont val="Arial"/>
        <family val="2"/>
      </rPr>
      <t xml:space="preserve"> </t>
    </r>
    <r>
      <rPr>
        <sz val="11.85"/>
        <color indexed="63"/>
        <rFont val="ＭＳ Ｐゴシック"/>
        <family val="3"/>
        <charset val="128"/>
      </rPr>
      <t>スキー・スノーボード教室　</t>
    </r>
    <r>
      <rPr>
        <sz val="10"/>
        <color indexed="63"/>
        <rFont val="ＭＳ Ｐゴシック"/>
        <family val="3"/>
        <charset val="128"/>
      </rPr>
      <t>（希望者のみ：午前のみ１講座、２時間</t>
    </r>
    <r>
      <rPr>
        <sz val="11"/>
        <color indexed="63"/>
        <rFont val="Arial"/>
        <family val="2"/>
      </rPr>
      <t xml:space="preserve"> </t>
    </r>
    <r>
      <rPr>
        <u/>
        <sz val="11"/>
        <color indexed="63"/>
        <rFont val="ＭＳ Ｐゴシック"/>
        <family val="3"/>
        <charset val="128"/>
      </rPr>
      <t>￥１</t>
    </r>
    <r>
      <rPr>
        <u/>
        <sz val="11"/>
        <color indexed="63"/>
        <rFont val="Arial"/>
        <family val="2"/>
      </rPr>
      <t>,</t>
    </r>
    <r>
      <rPr>
        <u/>
        <sz val="11"/>
        <color indexed="63"/>
        <rFont val="ＭＳ Ｐゴシック"/>
        <family val="3"/>
        <charset val="128"/>
      </rPr>
      <t>５００</t>
    </r>
    <r>
      <rPr>
        <u/>
        <sz val="10"/>
        <color indexed="63"/>
        <rFont val="ＭＳ Ｐゴシック"/>
        <family val="3"/>
        <charset val="128"/>
      </rPr>
      <t>/講座</t>
    </r>
    <r>
      <rPr>
        <sz val="10"/>
        <color indexed="63"/>
        <rFont val="Arial"/>
        <family val="2"/>
      </rPr>
      <t xml:space="preserve"> </t>
    </r>
    <r>
      <rPr>
        <sz val="10"/>
        <color indexed="63"/>
        <rFont val="ＭＳ Ｐゴシック"/>
        <family val="3"/>
        <charset val="128"/>
      </rPr>
      <t>、</t>
    </r>
    <r>
      <rPr>
        <sz val="10"/>
        <color indexed="63"/>
        <rFont val="Arial"/>
        <family val="2"/>
      </rPr>
      <t xml:space="preserve"> </t>
    </r>
    <r>
      <rPr>
        <sz val="10"/>
        <color indexed="63"/>
        <rFont val="ＭＳ Ｐゴシック"/>
        <family val="3"/>
        <charset val="128"/>
      </rPr>
      <t>小学生以下は</t>
    </r>
    <r>
      <rPr>
        <u/>
        <sz val="10"/>
        <color indexed="63"/>
        <rFont val="ＭＳ Ｐゴシック"/>
        <family val="3"/>
        <charset val="128"/>
      </rPr>
      <t>半額</t>
    </r>
    <r>
      <rPr>
        <sz val="10"/>
        <color indexed="63"/>
        <rFont val="ＭＳ Ｐゴシック"/>
        <family val="3"/>
        <charset val="128"/>
      </rPr>
      <t>）</t>
    </r>
    <rPh sb="12" eb="14">
      <t>キョウシツ</t>
    </rPh>
    <rPh sb="16" eb="19">
      <t>キボウシャ</t>
    </rPh>
    <rPh sb="41" eb="43">
      <t>コウザ</t>
    </rPh>
    <phoneticPr fontId="4"/>
  </si>
  <si>
    <r>
      <t>スキー・スノーボード教室 (</t>
    </r>
    <r>
      <rPr>
        <sz val="10"/>
        <color indexed="30"/>
        <rFont val="HG丸ｺﾞｼｯｸM-PRO"/>
        <family val="3"/>
        <charset val="128"/>
      </rPr>
      <t>午前・午後 各１講座</t>
    </r>
    <r>
      <rPr>
        <sz val="10"/>
        <rFont val="HG丸ｺﾞｼｯｸM-PRO"/>
        <family val="3"/>
        <charset val="128"/>
      </rPr>
      <t>)</t>
    </r>
    <rPh sb="10" eb="12">
      <t>キョウシツ</t>
    </rPh>
    <phoneticPr fontId="4"/>
  </si>
  <si>
    <t>午後</t>
    <rPh sb="0" eb="2">
      <t>ゴゴ</t>
    </rPh>
    <phoneticPr fontId="4"/>
  </si>
  <si>
    <t>午前</t>
    <rPh sb="0" eb="2">
      <t>ゴゼン</t>
    </rPh>
    <phoneticPr fontId="4"/>
  </si>
  <si>
    <r>
      <t>スキー・スノーボード教室 (</t>
    </r>
    <r>
      <rPr>
        <sz val="10"/>
        <color indexed="30"/>
        <rFont val="HG丸ｺﾞｼｯｸM-PRO"/>
        <family val="3"/>
        <charset val="128"/>
      </rPr>
      <t>午前のみ１講座</t>
    </r>
    <r>
      <rPr>
        <sz val="10"/>
        <rFont val="HG丸ｺﾞｼｯｸM-PRO"/>
        <family val="3"/>
        <charset val="128"/>
      </rPr>
      <t>)</t>
    </r>
    <rPh sb="10" eb="12">
      <t>キョウシツ</t>
    </rPh>
    <phoneticPr fontId="4"/>
  </si>
  <si>
    <t>(藤沢スキー協会所属クラブ員のご家族の方もご記入ください)</t>
    <rPh sb="1" eb="3">
      <t>フジサワ</t>
    </rPh>
    <rPh sb="6" eb="8">
      <t>キョウカイ</t>
    </rPh>
    <rPh sb="8" eb="10">
      <t>ショゾク</t>
    </rPh>
    <rPh sb="13" eb="14">
      <t>イン</t>
    </rPh>
    <rPh sb="16" eb="18">
      <t>カゾク</t>
    </rPh>
    <rPh sb="19" eb="20">
      <t>カタ</t>
    </rPh>
    <rPh sb="22" eb="24">
      <t>キニュウ</t>
    </rPh>
    <phoneticPr fontId="4"/>
  </si>
  <si>
    <r>
      <t>※受検級をチェック欄にご記入ください。</t>
    </r>
    <r>
      <rPr>
        <sz val="10"/>
        <color indexed="10"/>
        <rFont val="HG丸ｺﾞｼｯｸM-PRO"/>
        <family val="3"/>
        <charset val="128"/>
      </rPr>
      <t>（受検時必須、ご不明の場合は「未定」とご記入ください）</t>
    </r>
    <rPh sb="1" eb="3">
      <t>ジュケン</t>
    </rPh>
    <rPh sb="3" eb="4">
      <t>キュウ</t>
    </rPh>
    <rPh sb="9" eb="10">
      <t>ラン</t>
    </rPh>
    <rPh sb="12" eb="14">
      <t>キニュウ</t>
    </rPh>
    <rPh sb="20" eb="22">
      <t>ジュケン</t>
    </rPh>
    <rPh sb="22" eb="23">
      <t>ジ</t>
    </rPh>
    <rPh sb="27" eb="29">
      <t>フメイ</t>
    </rPh>
    <rPh sb="30" eb="32">
      <t>バアイ</t>
    </rPh>
    <rPh sb="34" eb="36">
      <t>ミテイ</t>
    </rPh>
    <rPh sb="39" eb="41">
      <t>キニュウ</t>
    </rPh>
    <phoneticPr fontId="4"/>
  </si>
  <si>
    <t>※1人1枚の記入：傷害保険加入や事務連絡に必要ですので漏れなくご記入ください。</t>
    <rPh sb="2" eb="3">
      <t>ニン</t>
    </rPh>
    <rPh sb="4" eb="5">
      <t>マイ</t>
    </rPh>
    <rPh sb="6" eb="8">
      <t>キニュウ</t>
    </rPh>
    <phoneticPr fontId="4"/>
  </si>
  <si>
    <r>
      <t>★以下のオプションをご希望の方は、チェック欄に○印</t>
    </r>
    <r>
      <rPr>
        <sz val="10"/>
        <rFont val="HG丸ｺﾞｼｯｸM-PRO"/>
        <family val="3"/>
        <charset val="128"/>
      </rPr>
      <t>をご記入ください。</t>
    </r>
    <rPh sb="1" eb="3">
      <t>イカ</t>
    </rPh>
    <rPh sb="11" eb="13">
      <t>キボウ</t>
    </rPh>
    <rPh sb="14" eb="15">
      <t>カタ</t>
    </rPh>
    <rPh sb="24" eb="25">
      <t>シルシ</t>
    </rPh>
    <phoneticPr fontId="4"/>
  </si>
  <si>
    <t>★以下の２つのコースのうち、ご希望のコースのチェック欄に○印をご記入ください。</t>
    <rPh sb="1" eb="3">
      <t>イカ</t>
    </rPh>
    <rPh sb="15" eb="17">
      <t>キボウ</t>
    </rPh>
    <rPh sb="26" eb="27">
      <t>ラン</t>
    </rPh>
    <rPh sb="29" eb="30">
      <t>シルシ</t>
    </rPh>
    <rPh sb="32" eb="34">
      <t>キニュウ</t>
    </rPh>
    <phoneticPr fontId="4"/>
  </si>
  <si>
    <r>
      <t>藤沢スキー協会主催</t>
    </r>
    <r>
      <rPr>
        <b/>
        <i/>
        <sz val="22"/>
        <rFont val="ＭＳ Ｐゴシック"/>
        <family val="3"/>
        <charset val="128"/>
      </rPr>
      <t>　</t>
    </r>
    <r>
      <rPr>
        <b/>
        <i/>
        <u/>
        <sz val="22"/>
        <rFont val="ＭＳ Ｐゴシック"/>
        <family val="3"/>
        <charset val="128"/>
      </rPr>
      <t>Fujisawa Winter Festival in菅平 ２０１７のご案内</t>
    </r>
    <rPh sb="0" eb="2">
      <t>フジサワ</t>
    </rPh>
    <rPh sb="5" eb="7">
      <t>キョウカイ</t>
    </rPh>
    <rPh sb="7" eb="9">
      <t>シュサイ</t>
    </rPh>
    <rPh sb="37" eb="39">
      <t>スガダイラ</t>
    </rPh>
    <rPh sb="46" eb="48">
      <t>アンナイ</t>
    </rPh>
    <phoneticPr fontId="4"/>
  </si>
  <si>
    <r>
      <t xml:space="preserve">A </t>
    </r>
    <r>
      <rPr>
        <b/>
        <u val="singleAccounting"/>
        <sz val="14"/>
        <rFont val="ＭＳ Ｐゴシック"/>
        <family val="3"/>
        <charset val="128"/>
      </rPr>
      <t>コース：２０１７年２月２日（木）夜～２月５日（日）</t>
    </r>
    <r>
      <rPr>
        <b/>
        <u val="singleAccounting"/>
        <sz val="11"/>
        <rFont val="ＭＳ Ｐゴシック"/>
        <family val="3"/>
        <charset val="128"/>
      </rPr>
      <t>2.5泊マイカープラン</t>
    </r>
    <r>
      <rPr>
        <b/>
        <u val="singleAccounting"/>
        <sz val="10"/>
        <rFont val="ＭＳ Ｐゴシック"/>
        <family val="3"/>
        <charset val="128"/>
      </rPr>
      <t xml:space="preserve"> </t>
    </r>
    <r>
      <rPr>
        <b/>
        <u val="singleAccounting"/>
        <sz val="14"/>
        <rFont val="ＭＳ Ｐゴシック"/>
        <family val="3"/>
        <charset val="128"/>
      </rPr>
      <t>\２６,５００</t>
    </r>
    <r>
      <rPr>
        <b/>
        <u val="singleAccounting"/>
        <sz val="11"/>
        <rFont val="ＭＳ Ｐゴシック"/>
        <family val="3"/>
        <charset val="128"/>
      </rPr>
      <t>（SAF会員は\１,000引き） 小学生以下（ジュニア）</t>
    </r>
    <r>
      <rPr>
        <b/>
        <u val="singleAccounting"/>
        <sz val="13"/>
        <rFont val="ＭＳ Ｐゴシック"/>
        <family val="3"/>
        <charset val="128"/>
      </rPr>
      <t>\１８,０００</t>
    </r>
    <rPh sb="10" eb="11">
      <t>ネン</t>
    </rPh>
    <rPh sb="50" eb="52">
      <t>カイイン</t>
    </rPh>
    <rPh sb="59" eb="60">
      <t>ビ</t>
    </rPh>
    <rPh sb="63" eb="66">
      <t>ショウガクセイ</t>
    </rPh>
    <rPh sb="66" eb="68">
      <t>イカ</t>
    </rPh>
    <phoneticPr fontId="4"/>
  </si>
  <si>
    <r>
      <t xml:space="preserve">B </t>
    </r>
    <r>
      <rPr>
        <b/>
        <u val="singleAccounting"/>
        <sz val="14"/>
        <rFont val="ＭＳ Ｐゴシック"/>
        <family val="3"/>
        <charset val="128"/>
      </rPr>
      <t>コース：２０１７年２月３日（金）夜～２月５日（日）</t>
    </r>
    <r>
      <rPr>
        <b/>
        <u val="singleAccounting"/>
        <sz val="11"/>
        <rFont val="ＭＳ Ｐゴシック"/>
        <family val="3"/>
        <charset val="128"/>
      </rPr>
      <t>1.5泊マイカープラン</t>
    </r>
    <r>
      <rPr>
        <b/>
        <u val="singleAccounting"/>
        <sz val="10"/>
        <rFont val="ＭＳ Ｐゴシック"/>
        <family val="3"/>
        <charset val="128"/>
      </rPr>
      <t xml:space="preserve"> </t>
    </r>
    <r>
      <rPr>
        <b/>
        <u val="singleAccounting"/>
        <sz val="14"/>
        <rFont val="ＭＳ Ｐゴシック"/>
        <family val="3"/>
        <charset val="128"/>
      </rPr>
      <t>\２０,５００</t>
    </r>
    <r>
      <rPr>
        <b/>
        <u val="singleAccounting"/>
        <sz val="11"/>
        <rFont val="ＭＳ Ｐゴシック"/>
        <family val="3"/>
        <charset val="128"/>
      </rPr>
      <t>（SAF会員は\１,000引き） 小学生以下（ジュニア）</t>
    </r>
    <r>
      <rPr>
        <b/>
        <u val="singleAccounting"/>
        <sz val="13"/>
        <rFont val="ＭＳ Ｐゴシック"/>
        <family val="3"/>
        <charset val="128"/>
      </rPr>
      <t>\１３,０００</t>
    </r>
    <rPh sb="10" eb="11">
      <t>ネン</t>
    </rPh>
    <phoneticPr fontId="4"/>
  </si>
  <si>
    <t>２０１７年
２月２日（木）</t>
    <rPh sb="4" eb="5">
      <t>ネン</t>
    </rPh>
    <rPh sb="7" eb="8">
      <t>ガツ</t>
    </rPh>
    <rPh sb="9" eb="10">
      <t>ニチ</t>
    </rPh>
    <rPh sb="11" eb="12">
      <t>モク</t>
    </rPh>
    <phoneticPr fontId="4"/>
  </si>
  <si>
    <t>２０１７年
２月３日（金）</t>
    <rPh sb="11" eb="12">
      <t>キン</t>
    </rPh>
    <phoneticPr fontId="4"/>
  </si>
  <si>
    <t>２０１７年
２月４日（土）</t>
    <rPh sb="11" eb="12">
      <t>ド</t>
    </rPh>
    <phoneticPr fontId="4"/>
  </si>
  <si>
    <t>２０１７年
２月５日（日）</t>
    <rPh sb="11" eb="12">
      <t>ニチ</t>
    </rPh>
    <phoneticPr fontId="4"/>
  </si>
  <si>
    <r>
      <t>　　※申し込み締め切りは、</t>
    </r>
    <r>
      <rPr>
        <sz val="11"/>
        <color indexed="10"/>
        <rFont val="HG丸ｺﾞｼｯｸM-PRO"/>
        <family val="3"/>
        <charset val="128"/>
      </rPr>
      <t>201７年1月２０日（金）</t>
    </r>
    <r>
      <rPr>
        <sz val="11"/>
        <rFont val="HG丸ｺﾞｼｯｸM-PRO"/>
        <family val="3"/>
        <charset val="128"/>
      </rPr>
      <t>です。　　※SAF会員は所属クラブ経由でお申し込みください。</t>
    </r>
    <rPh sb="3" eb="4">
      <t>モウ</t>
    </rPh>
    <rPh sb="5" eb="6">
      <t>コ</t>
    </rPh>
    <rPh sb="7" eb="8">
      <t>シ</t>
    </rPh>
    <rPh sb="9" eb="10">
      <t>キ</t>
    </rPh>
    <rPh sb="17" eb="18">
      <t>ネン</t>
    </rPh>
    <rPh sb="19" eb="20">
      <t>ガツ</t>
    </rPh>
    <rPh sb="22" eb="23">
      <t>ニチ</t>
    </rPh>
    <rPh sb="24" eb="25">
      <t>キン</t>
    </rPh>
    <phoneticPr fontId="4"/>
  </si>
  <si>
    <r>
      <t>【主催】</t>
    </r>
    <r>
      <rPr>
        <b/>
        <sz val="12"/>
        <rFont val="Arial"/>
        <family val="2"/>
      </rPr>
      <t xml:space="preserve"> </t>
    </r>
    <r>
      <rPr>
        <b/>
        <sz val="12"/>
        <rFont val="ＭＳ Ｐゴシック"/>
        <family val="3"/>
        <charset val="128"/>
      </rPr>
      <t>藤沢スキー協会</t>
    </r>
    <r>
      <rPr>
        <b/>
        <sz val="12"/>
        <rFont val="Arial"/>
        <family val="2"/>
      </rPr>
      <t xml:space="preserve"> </t>
    </r>
    <r>
      <rPr>
        <b/>
        <sz val="12"/>
        <rFont val="ＭＳ Ｐゴシック"/>
        <family val="3"/>
        <charset val="128"/>
      </rPr>
      <t>：</t>
    </r>
    <r>
      <rPr>
        <b/>
        <sz val="12"/>
        <rFont val="Arial"/>
        <family val="2"/>
      </rPr>
      <t xml:space="preserve"> http://fujisaw.webcrow.jp/</t>
    </r>
    <phoneticPr fontId="4"/>
  </si>
  <si>
    <r>
      <t>藤沢スキー協会主催</t>
    </r>
    <r>
      <rPr>
        <b/>
        <i/>
        <sz val="16"/>
        <rFont val="ＭＳ Ｐゴシック"/>
        <family val="3"/>
        <charset val="128"/>
      </rPr>
      <t>　</t>
    </r>
    <r>
      <rPr>
        <b/>
        <i/>
        <u/>
        <sz val="22"/>
        <rFont val="ＭＳ Ｐゴシック"/>
        <family val="3"/>
        <charset val="128"/>
      </rPr>
      <t>Fujisawa Winter Festival in菅平 ２０１７申込書</t>
    </r>
    <rPh sb="44" eb="47">
      <t>モウシコミショ</t>
    </rPh>
    <phoneticPr fontId="4"/>
  </si>
  <si>
    <t xml:space="preserve">２月２日（木）夜～２月５日（日）２.５泊マイカープラン </t>
    <phoneticPr fontId="4"/>
  </si>
  <si>
    <t xml:space="preserve">２月３日（金）夜～２月５日（日）１.５泊マイカープラン </t>
    <rPh sb="5" eb="6">
      <t>キン</t>
    </rPh>
    <phoneticPr fontId="4"/>
  </si>
  <si>
    <t>２月</t>
    <rPh sb="1" eb="2">
      <t>ガツ</t>
    </rPh>
    <phoneticPr fontId="4"/>
  </si>
  <si>
    <t>　　※グランドシニア券（65歳以上）の方並びに小学生は当日ゲレンデにて直接購入いただいた方がお得です。</t>
    <rPh sb="20" eb="21">
      <t>ナラ</t>
    </rPh>
    <rPh sb="23" eb="26">
      <t>ショウガクセイ</t>
    </rPh>
    <rPh sb="35" eb="37">
      <t>チョクセツ</t>
    </rPh>
    <phoneticPr fontId="4"/>
  </si>
  <si>
    <t>■宅配便の送り先は『〒386-2204 長野県上田市菅平高原1223−2692  大原菅平ビガークラブ 　TEL：0268-74-3377 』です。</t>
    <phoneticPr fontId="4"/>
  </si>
  <si>
    <t>　　　　1月２７日(金)以降20％、１月３０日(月)以降30％、２月１日(水)以降40％、２月２日(木)以降50％、開始後又は無連絡の不参加100％</t>
    <rPh sb="10" eb="11">
      <t>キン</t>
    </rPh>
    <rPh sb="12" eb="14">
      <t>イコウ</t>
    </rPh>
    <rPh sb="37" eb="38">
      <t>ミズ</t>
    </rPh>
    <rPh sb="39" eb="41">
      <t>イコウ</t>
    </rPh>
    <rPh sb="50" eb="51">
      <t>キ</t>
    </rPh>
    <rPh sb="52" eb="54">
      <t>イコウ</t>
    </rPh>
    <phoneticPr fontId="4"/>
  </si>
  <si>
    <t>　　※数量に限りがありますので、ご希望に副えない場合もありますこと、予めご了承ください。</t>
    <phoneticPr fontId="4"/>
  </si>
  <si>
    <t>　ください。実際の購入は現地（宿泊先ロビーに設置予定のSAFデスク）にて現金引換えとなり、キャンセルはできませんので予めご了承ください。</t>
    <rPh sb="15" eb="17">
      <t>シュクハク</t>
    </rPh>
    <rPh sb="17" eb="18">
      <t>サキ</t>
    </rPh>
    <rPh sb="22" eb="24">
      <t>セッチ</t>
    </rPh>
    <rPh sb="24" eb="26">
      <t>ヨテイ</t>
    </rPh>
    <rPh sb="36" eb="38">
      <t>ゲンキン</t>
    </rPh>
    <rPh sb="38" eb="40">
      <t>ヒキカ</t>
    </rPh>
    <rPh sb="61" eb="63">
      <t>リョウショウ</t>
    </rPh>
    <phoneticPr fontId="4"/>
  </si>
  <si>
    <r>
      <rPr>
        <b/>
        <sz val="11.85"/>
        <color indexed="63"/>
        <rFont val="Arial"/>
        <family val="2"/>
      </rPr>
      <t>B</t>
    </r>
    <r>
      <rPr>
        <b/>
        <sz val="11.85"/>
        <color indexed="63"/>
        <rFont val="ＭＳ Ｐゴシック"/>
        <family val="3"/>
        <charset val="128"/>
      </rPr>
      <t>コース：</t>
    </r>
    <r>
      <rPr>
        <sz val="11.85"/>
        <color indexed="63"/>
        <rFont val="ＭＳ Ｐゴシック"/>
        <family val="3"/>
        <charset val="128"/>
      </rPr>
      <t>菅平大原ビガークラブ</t>
    </r>
    <r>
      <rPr>
        <sz val="11.85"/>
        <color indexed="63"/>
        <rFont val="Arial"/>
        <family val="2"/>
      </rPr>
      <t xml:space="preserve"> </t>
    </r>
    <r>
      <rPr>
        <sz val="11.85"/>
        <color indexed="63"/>
        <rFont val="ＭＳ Ｐゴシック"/>
        <family val="3"/>
        <charset val="128"/>
      </rPr>
      <t>半泊（</t>
    </r>
    <r>
      <rPr>
        <sz val="11.85"/>
        <color indexed="63"/>
        <rFont val="Arial"/>
        <family val="2"/>
      </rPr>
      <t>20</t>
    </r>
    <r>
      <rPr>
        <sz val="11.85"/>
        <color indexed="63"/>
        <rFont val="ＭＳ Ｐゴシック"/>
        <family val="3"/>
        <charset val="128"/>
      </rPr>
      <t>：</t>
    </r>
    <r>
      <rPr>
        <sz val="11.85"/>
        <color indexed="63"/>
        <rFont val="Arial"/>
        <family val="2"/>
      </rPr>
      <t>00</t>
    </r>
    <r>
      <rPr>
        <sz val="11.85"/>
        <color indexed="63"/>
        <rFont val="ＭＳ Ｐゴシック"/>
        <family val="3"/>
        <charset val="128"/>
      </rPr>
      <t>以降、チェックイン可能</t>
    </r>
    <r>
      <rPr>
        <sz val="11.85"/>
        <color indexed="63"/>
        <rFont val="Arial"/>
        <family val="2"/>
      </rPr>
      <t>)</t>
    </r>
    <phoneticPr fontId="4"/>
  </si>
  <si>
    <r>
      <t>閉会式　</t>
    </r>
    <r>
      <rPr>
        <sz val="10"/>
        <color indexed="63"/>
        <rFont val="ＭＳ Ｐゴシック"/>
        <family val="3"/>
        <charset val="128"/>
      </rPr>
      <t>※閉会式終了後、現地解散となります。</t>
    </r>
    <rPh sb="0" eb="2">
      <t>ヘイカイ</t>
    </rPh>
    <rPh sb="2" eb="3">
      <t>シキ</t>
    </rPh>
    <rPh sb="5" eb="8">
      <t>ヘイカイシキ</t>
    </rPh>
    <rPh sb="8" eb="11">
      <t>シュウリョウゴ</t>
    </rPh>
    <rPh sb="12" eb="14">
      <t>ゲンチ</t>
    </rPh>
    <rPh sb="14" eb="16">
      <t>カイサン</t>
    </rPh>
    <phoneticPr fontId="4"/>
  </si>
  <si>
    <t>　和気あいあいとした雰囲気の行事ですので、お気軽にご参加ください。（ビジター大歓迎！）</t>
    <rPh sb="14" eb="16">
      <t>ギョウジ</t>
    </rPh>
    <rPh sb="38" eb="39">
      <t>ダイ</t>
    </rPh>
    <phoneticPr fontId="4"/>
  </si>
  <si>
    <r>
      <rPr>
        <b/>
        <sz val="9"/>
        <color indexed="63"/>
        <rFont val="ＭＳ Ｐゴシック"/>
        <family val="3"/>
        <charset val="128"/>
      </rPr>
      <t>食事</t>
    </r>
    <r>
      <rPr>
        <b/>
        <sz val="6"/>
        <color indexed="63"/>
        <rFont val="ＭＳ Ｐゴシック"/>
        <family val="3"/>
        <charset val="128"/>
      </rPr>
      <t xml:space="preserve">
</t>
    </r>
    <r>
      <rPr>
        <sz val="6"/>
        <color indexed="63"/>
        <rFont val="ＭＳ Ｐゴシック"/>
        <family val="3"/>
        <charset val="128"/>
      </rPr>
      <t>含、参加費</t>
    </r>
    <rPh sb="5" eb="7">
      <t>サンカ</t>
    </rPh>
    <rPh sb="7" eb="8">
      <t>ヒ</t>
    </rPh>
    <phoneticPr fontId="4"/>
  </si>
  <si>
    <t>　　※大原菅平ビガークラブでは本行事のキャンセルを直接受付けることはできませんのでご注意ください。</t>
    <rPh sb="16" eb="18">
      <t>ギョウジ</t>
    </rPh>
    <rPh sb="25" eb="27">
      <t>チョクセツ</t>
    </rPh>
    <rPh sb="27" eb="29">
      <t>ウケツ</t>
    </rPh>
    <phoneticPr fontId="4"/>
  </si>
  <si>
    <r>
      <t>　関水スポーツ</t>
    </r>
    <r>
      <rPr>
        <b/>
        <sz val="11"/>
        <rFont val="HG丸ｺﾞｼｯｸM-PRO"/>
        <family val="3"/>
        <charset val="128"/>
      </rPr>
      <t>：</t>
    </r>
    <r>
      <rPr>
        <sz val="11"/>
        <rFont val="HG丸ｺﾞｼｯｸM-PRO"/>
        <family val="3"/>
        <charset val="128"/>
      </rPr>
      <t>0466-26-7731(協会担当：関水文俊)　または、メール</t>
    </r>
    <r>
      <rPr>
        <b/>
        <sz val="11"/>
        <rFont val="HG丸ｺﾞｼｯｸM-PRO"/>
        <family val="3"/>
        <charset val="128"/>
      </rPr>
      <t>：</t>
    </r>
    <r>
      <rPr>
        <sz val="11"/>
        <rFont val="ＭＳ Ｐゴシック"/>
        <family val="3"/>
        <charset val="128"/>
      </rPr>
      <t>saf-fwf2017@jcom.zaq.ne.jp　</t>
    </r>
    <rPh sb="1" eb="3">
      <t>セキミズ</t>
    </rPh>
    <rPh sb="21" eb="23">
      <t>キョウカイ</t>
    </rPh>
    <rPh sb="23" eb="25">
      <t>タントウ</t>
    </rPh>
    <rPh sb="26" eb="28">
      <t>セキミズ</t>
    </rPh>
    <rPh sb="28" eb="30">
      <t>フミトシ</t>
    </rPh>
    <phoneticPr fontId="4"/>
  </si>
  <si>
    <r>
      <rPr>
        <sz val="12"/>
        <rFont val="ＭＳ Ｐゴシック"/>
        <family val="3"/>
        <charset val="128"/>
      </rPr>
      <t>【日程/参加費用】</t>
    </r>
    <r>
      <rPr>
        <sz val="12"/>
        <rFont val="Arial"/>
        <family val="2"/>
      </rPr>
      <t xml:space="preserve"> </t>
    </r>
    <r>
      <rPr>
        <sz val="12"/>
        <rFont val="ＭＳ Ｐゴシック"/>
        <family val="3"/>
        <charset val="128"/>
      </rPr>
      <t>以下の２つのコースを設定</t>
    </r>
    <rPh sb="1" eb="3">
      <t>ニッテイ</t>
    </rPh>
    <rPh sb="4" eb="6">
      <t>サンカ</t>
    </rPh>
    <rPh sb="6" eb="8">
      <t>ヒヨウ</t>
    </rPh>
    <rPh sb="10" eb="12">
      <t>イカ</t>
    </rPh>
    <rPh sb="20" eb="22">
      <t>セッテイ</t>
    </rPh>
    <phoneticPr fontId="4"/>
  </si>
  <si>
    <t>　★今年度はマイカープラン(現地集合、現地解散)のみとなります。</t>
    <rPh sb="2" eb="5">
      <t>コンネンド</t>
    </rPh>
    <rPh sb="14" eb="16">
      <t>ゲンチ</t>
    </rPh>
    <rPh sb="16" eb="18">
      <t>シュウゴウ</t>
    </rPh>
    <rPh sb="19" eb="21">
      <t>ゲンチ</t>
    </rPh>
    <rPh sb="21" eb="23">
      <t>カイサン</t>
    </rPh>
    <phoneticPr fontId="4"/>
  </si>
  <si>
    <t>　★料金には宿泊（朝食・夕食）、パーティー、保険の各費用が含まれます。リフト券代は含まれておりませんが、本行事の特別料金にてご提供いたします。</t>
    <rPh sb="52" eb="53">
      <t>ホン</t>
    </rPh>
    <rPh sb="53" eb="55">
      <t>ギョウジ</t>
    </rPh>
    <phoneticPr fontId="4"/>
  </si>
  <si>
    <t>歳 : 記入日現在）</t>
    <rPh sb="0" eb="1">
      <t>サイ</t>
    </rPh>
    <rPh sb="4" eb="6">
      <t>キニュウ</t>
    </rPh>
    <rPh sb="6" eb="7">
      <t>ビ</t>
    </rPh>
    <rPh sb="7" eb="9">
      <t>ゲンザイ</t>
    </rPh>
    <phoneticPr fontId="4"/>
  </si>
  <si>
    <r>
      <t>　★今年度より</t>
    </r>
    <r>
      <rPr>
        <b/>
        <sz val="11"/>
        <color rgb="FFFF0000"/>
        <rFont val="ＭＳ Ｐゴシック"/>
        <family val="3"/>
        <charset val="128"/>
      </rPr>
      <t>元SAJデモンストレーター中村英知</t>
    </r>
    <r>
      <rPr>
        <sz val="11"/>
        <rFont val="ＭＳ Ｐゴシック"/>
        <family val="3"/>
        <charset val="128"/>
      </rPr>
      <t>氏が藤沢スキー協会の技術コーチに加わり、本行事でもスキー教室の講師として参加予定です。</t>
    </r>
    <rPh sb="2" eb="5">
      <t>コンネンド</t>
    </rPh>
    <rPh sb="7" eb="8">
      <t>モト</t>
    </rPh>
    <rPh sb="20" eb="22">
      <t>ナカムラ</t>
    </rPh>
    <rPh sb="22" eb="24">
      <t>ヒデトモ</t>
    </rPh>
    <rPh sb="24" eb="25">
      <t>シ</t>
    </rPh>
    <rPh sb="26" eb="28">
      <t>フジサワ</t>
    </rPh>
    <rPh sb="31" eb="33">
      <t>キョウカイ</t>
    </rPh>
    <rPh sb="34" eb="36">
      <t>ギジュツ</t>
    </rPh>
    <rPh sb="40" eb="41">
      <t>クワ</t>
    </rPh>
    <rPh sb="44" eb="45">
      <t>ホン</t>
    </rPh>
    <rPh sb="45" eb="47">
      <t>ギョウジ</t>
    </rPh>
    <rPh sb="52" eb="54">
      <t>キョウシツ</t>
    </rPh>
    <rPh sb="55" eb="57">
      <t>コウシ</t>
    </rPh>
    <rPh sb="60" eb="62">
      <t>サンカ</t>
    </rPh>
    <rPh sb="62" eb="64">
      <t>ヨテイ</t>
    </rPh>
    <phoneticPr fontId="4"/>
  </si>
  <si>
    <t>■お部屋割りはご家族やクラブ毎になるよう配慮いたしますが、場合によって男女別相部屋になってしまうこともありますこと、予めご了承ください。</t>
    <rPh sb="2" eb="5">
      <t>ヘヤワ</t>
    </rPh>
    <rPh sb="8" eb="10">
      <t>カゾク</t>
    </rPh>
    <rPh sb="14" eb="15">
      <t>ゴト</t>
    </rPh>
    <rPh sb="20" eb="22">
      <t>ハイリョ</t>
    </rPh>
    <rPh sb="29" eb="31">
      <t>バアイ</t>
    </rPh>
    <rPh sb="35" eb="37">
      <t>ダンジョ</t>
    </rPh>
    <rPh sb="37" eb="38">
      <t>ベツ</t>
    </rPh>
    <rPh sb="38" eb="41">
      <t>アイベヤ</t>
    </rPh>
    <rPh sb="61" eb="63">
      <t>リョウショウ</t>
    </rPh>
    <phoneticPr fontId="4"/>
  </si>
  <si>
    <r>
      <t>■SAF会員とは</t>
    </r>
    <r>
      <rPr>
        <b/>
        <sz val="11"/>
        <rFont val="HG丸ｺﾞｼｯｸM-PRO"/>
        <family val="3"/>
        <charset val="128"/>
      </rPr>
      <t>：</t>
    </r>
    <r>
      <rPr>
        <sz val="11"/>
        <rFont val="HG丸ｺﾞｼｯｸM-PRO"/>
        <family val="3"/>
        <charset val="128"/>
      </rPr>
      <t>藤沢スキー協会所属のクラブ員（ご家族も含む）となります。</t>
    </r>
    <rPh sb="4" eb="6">
      <t>カイイン</t>
    </rPh>
    <rPh sb="9" eb="11">
      <t>フジサワ</t>
    </rPh>
    <rPh sb="14" eb="16">
      <t>キョウカイ</t>
    </rPh>
    <rPh sb="16" eb="18">
      <t>ショゾク</t>
    </rPh>
    <rPh sb="22" eb="23">
      <t>イン</t>
    </rPh>
    <rPh sb="25" eb="27">
      <t>カゾク</t>
    </rPh>
    <rPh sb="28" eb="29">
      <t>フク</t>
    </rPh>
    <phoneticPr fontId="4"/>
  </si>
  <si>
    <t>　藤沢スキー協会では今シーズンもファミリーや御一人様での初めてのスキー、久しぶりのスキーを楽しんでいただくためのお手伝いを</t>
    <rPh sb="10" eb="11">
      <t>コン</t>
    </rPh>
    <rPh sb="45" eb="46">
      <t>タノ</t>
    </rPh>
    <phoneticPr fontId="4"/>
  </si>
  <si>
    <r>
      <t>⑥</t>
    </r>
    <r>
      <rPr>
        <sz val="11.85"/>
        <color indexed="63"/>
        <rFont val="Arial"/>
        <family val="2"/>
      </rPr>
      <t xml:space="preserve"> </t>
    </r>
    <r>
      <rPr>
        <sz val="11.85"/>
        <color indexed="63"/>
        <rFont val="ＭＳ Ｐゴシック"/>
        <family val="3"/>
        <charset val="128"/>
      </rPr>
      <t>スキー・スノーボードバッチテスト　</t>
    </r>
    <r>
      <rPr>
        <sz val="10"/>
        <color indexed="63"/>
        <rFont val="ＭＳ Ｐゴシック"/>
        <family val="3"/>
        <charset val="128"/>
      </rPr>
      <t>（前日レッスンを受講した方のみ</t>
    </r>
    <r>
      <rPr>
        <sz val="10"/>
        <color indexed="63"/>
        <rFont val="Arial"/>
        <family val="2"/>
      </rPr>
      <t xml:space="preserve">SAJ </t>
    </r>
    <r>
      <rPr>
        <sz val="10"/>
        <color indexed="63"/>
        <rFont val="ＭＳ Ｐゴシック"/>
        <family val="3"/>
        <charset val="128"/>
      </rPr>
      <t>バッジテスト（スキー・スノーボード１～５級）</t>
    </r>
    <r>
      <rPr>
        <sz val="10"/>
        <color indexed="63"/>
        <rFont val="Arial"/>
        <family val="2"/>
      </rPr>
      <t xml:space="preserve"> </t>
    </r>
    <r>
      <rPr>
        <u/>
        <sz val="11"/>
        <color indexed="63"/>
        <rFont val="ＭＳ Ｐゴシック"/>
        <family val="3"/>
        <charset val="128"/>
      </rPr>
      <t>￥１</t>
    </r>
    <r>
      <rPr>
        <u/>
        <sz val="11"/>
        <color indexed="63"/>
        <rFont val="Arial"/>
        <family val="2"/>
      </rPr>
      <t>,</t>
    </r>
    <r>
      <rPr>
        <u/>
        <sz val="11"/>
        <color indexed="63"/>
        <rFont val="ＭＳ Ｐゴシック"/>
        <family val="3"/>
        <charset val="128"/>
      </rPr>
      <t>０００</t>
    </r>
    <r>
      <rPr>
        <sz val="11"/>
        <color indexed="63"/>
        <rFont val="ＭＳ Ｐゴシック"/>
        <family val="3"/>
        <charset val="128"/>
      </rPr>
      <t>）</t>
    </r>
    <rPh sb="20" eb="22">
      <t>ゼンジツ</t>
    </rPh>
    <rPh sb="27" eb="29">
      <t>ジュコウ</t>
    </rPh>
    <rPh sb="31" eb="32">
      <t>カタ</t>
    </rPh>
    <phoneticPr fontId="4"/>
  </si>
  <si>
    <t>　　※ 練習バーンの都合で開始時刻、終了時刻が変更となる場合があります。　</t>
    <rPh sb="4" eb="6">
      <t>レンシュウ</t>
    </rPh>
    <rPh sb="13" eb="15">
      <t>カイシ</t>
    </rPh>
    <rPh sb="15" eb="17">
      <t>ジコク</t>
    </rPh>
    <rPh sb="18" eb="20">
      <t>シュウリョウ</t>
    </rPh>
    <rPh sb="20" eb="22">
      <t>ジコク</t>
    </rPh>
    <phoneticPr fontId="4"/>
  </si>
  <si>
    <t>　　※ ①、②以外の方はフリータイム、スキー・スノーボードをお楽しみください。</t>
    <rPh sb="7" eb="9">
      <t>イガイ</t>
    </rPh>
    <rPh sb="10" eb="11">
      <t>カタ</t>
    </rPh>
    <phoneticPr fontId="4"/>
  </si>
  <si>
    <t xml:space="preserve">　　※ 当協会クラブ会員および藤沢市在住者のみ市町村対抗選考会を兼ねます。入賞者には豪華賞品、スノボでの参加も可能です。 </t>
    <phoneticPr fontId="4"/>
  </si>
  <si>
    <t>　　※ 大会バーンの都合で開始時刻、終了時刻が変更となる場合があります。　</t>
    <rPh sb="4" eb="6">
      <t>タイカイ</t>
    </rPh>
    <rPh sb="13" eb="15">
      <t>カイシ</t>
    </rPh>
    <rPh sb="15" eb="17">
      <t>ジコク</t>
    </rPh>
    <rPh sb="18" eb="20">
      <t>シュウリョウ</t>
    </rPh>
    <rPh sb="20" eb="22">
      <t>ジコク</t>
    </rPh>
    <phoneticPr fontId="4"/>
  </si>
  <si>
    <t>　　※ ③、④以外の方はフリータイム、スキー・スノーボードをお楽しみください。</t>
    <phoneticPr fontId="4"/>
  </si>
  <si>
    <r>
      <t>　　※ ジュニアテスト１～６級も実施予定です（</t>
    </r>
    <r>
      <rPr>
        <u/>
        <sz val="11"/>
        <color indexed="63"/>
        <rFont val="ＭＳ Ｐゴシック"/>
        <family val="3"/>
        <charset val="128"/>
      </rPr>
      <t>￥１,０００</t>
    </r>
    <r>
      <rPr>
        <sz val="10"/>
        <color indexed="63"/>
        <rFont val="ＭＳ Ｐゴシック"/>
        <family val="3"/>
        <charset val="128"/>
      </rPr>
      <t>）　　</t>
    </r>
    <phoneticPr fontId="4"/>
  </si>
  <si>
    <t>　　※ ⑤、⑥、⑦以外の方はフリータイム、スキー・スノーボードをお楽しみください。</t>
    <phoneticPr fontId="4"/>
  </si>
  <si>
    <r>
      <t>内容詳細　</t>
    </r>
    <r>
      <rPr>
        <sz val="11"/>
        <color indexed="63"/>
        <rFont val="ＭＳ Ｐゴシック"/>
        <family val="3"/>
        <charset val="128"/>
      </rPr>
      <t>（オプションへご参加の追加料金記載あり）</t>
    </r>
    <rPh sb="0" eb="2">
      <t>ナイヨウ</t>
    </rPh>
    <rPh sb="13" eb="15">
      <t>サンカ</t>
    </rPh>
    <rPh sb="16" eb="18">
      <t>ツイカ</t>
    </rPh>
    <rPh sb="18" eb="20">
      <t>リョウキン</t>
    </rPh>
    <rPh sb="20" eb="22">
      <t>キサイ</t>
    </rPh>
    <phoneticPr fontId="4"/>
  </si>
  <si>
    <t>　する行事を企画いたしました。ポール練習会&amp;大会あり、スキー・スノーボードレッスン&amp;バッチテストあり、景品が当たる懇親パーティーありの</t>
    <rPh sb="18" eb="20">
      <t>レンシュウ</t>
    </rPh>
    <rPh sb="20" eb="21">
      <t>カイ</t>
    </rPh>
    <phoneticPr fontId="4"/>
  </si>
  <si>
    <r>
      <t>　★初心者から上級者・指導員検定受検者まで、SAJ 公認指導員が参加者のレベルに合わせて</t>
    </r>
    <r>
      <rPr>
        <sz val="11"/>
        <color rgb="FFFF0000"/>
        <rFont val="ＭＳ Ｐゴシック"/>
        <family val="3"/>
        <charset val="128"/>
      </rPr>
      <t>スキー・スノーボードレッスン</t>
    </r>
    <r>
      <rPr>
        <sz val="11"/>
        <rFont val="ＭＳ Ｐゴシック"/>
        <family val="3"/>
        <charset val="128"/>
      </rPr>
      <t>をいたします。</t>
    </r>
    <rPh sb="28" eb="31">
      <t>シドウイン</t>
    </rPh>
    <phoneticPr fontId="4"/>
  </si>
  <si>
    <r>
      <t>兼</t>
    </r>
    <r>
      <rPr>
        <i/>
        <sz val="14"/>
        <rFont val="Arial"/>
        <family val="2"/>
      </rPr>
      <t xml:space="preserve"> </t>
    </r>
    <r>
      <rPr>
        <i/>
        <sz val="14"/>
        <rFont val="HGP創英角ｺﾞｼｯｸUB"/>
        <family val="3"/>
        <charset val="128"/>
      </rPr>
      <t>第</t>
    </r>
    <r>
      <rPr>
        <b/>
        <i/>
        <sz val="14"/>
        <rFont val="Arial"/>
        <family val="2"/>
      </rPr>
      <t>3</t>
    </r>
    <r>
      <rPr>
        <i/>
        <sz val="14"/>
        <rFont val="HGP創英角ｺﾞｼｯｸUB"/>
        <family val="3"/>
        <charset val="128"/>
      </rPr>
      <t>回</t>
    </r>
    <r>
      <rPr>
        <i/>
        <sz val="14"/>
        <rFont val="Arial"/>
        <family val="2"/>
      </rPr>
      <t>(</t>
    </r>
    <r>
      <rPr>
        <i/>
        <sz val="14"/>
        <rFont val="HGP創英角ｺﾞｼｯｸUB"/>
        <family val="3"/>
        <charset val="128"/>
      </rPr>
      <t>通算</t>
    </r>
    <r>
      <rPr>
        <i/>
        <sz val="14"/>
        <rFont val="Arial"/>
        <family val="2"/>
      </rPr>
      <t>71</t>
    </r>
    <r>
      <rPr>
        <i/>
        <sz val="14"/>
        <rFont val="HGP創英角ｺﾞｼｯｸUB"/>
        <family val="3"/>
        <charset val="128"/>
      </rPr>
      <t>回</t>
    </r>
    <r>
      <rPr>
        <i/>
        <sz val="14"/>
        <rFont val="Arial"/>
        <family val="2"/>
      </rPr>
      <t>)</t>
    </r>
    <r>
      <rPr>
        <i/>
        <sz val="14"/>
        <rFont val="HGP創英角ｺﾞｼｯｸUB"/>
        <family val="3"/>
        <charset val="128"/>
      </rPr>
      <t>藤沢市民総合体育大会継承大会</t>
    </r>
    <r>
      <rPr>
        <i/>
        <sz val="14"/>
        <rFont val="Arial"/>
        <family val="2"/>
      </rPr>
      <t xml:space="preserve"> </t>
    </r>
    <r>
      <rPr>
        <i/>
        <sz val="14"/>
        <rFont val="HGP創英角ｺﾞｼｯｸUB"/>
        <family val="3"/>
        <charset val="128"/>
      </rPr>
      <t>スキー競技の部</t>
    </r>
    <rPh sb="6" eb="8">
      <t>ツウサン</t>
    </rPh>
    <rPh sb="10" eb="11">
      <t>カイ</t>
    </rPh>
    <rPh sb="22" eb="24">
      <t>ケイショウ</t>
    </rPh>
    <rPh sb="24" eb="26">
      <t>タイカイ</t>
    </rPh>
    <rPh sb="33" eb="34">
      <t>ブ</t>
    </rPh>
    <phoneticPr fontId="4"/>
  </si>
  <si>
    <r>
      <t>③</t>
    </r>
    <r>
      <rPr>
        <sz val="11.85"/>
        <color indexed="63"/>
        <rFont val="Arial"/>
        <family val="2"/>
      </rPr>
      <t xml:space="preserve"> </t>
    </r>
    <r>
      <rPr>
        <sz val="11.85"/>
        <color indexed="63"/>
        <rFont val="ＭＳ Ｐゴシック"/>
        <family val="3"/>
        <charset val="128"/>
      </rPr>
      <t>藤沢市民大会</t>
    </r>
    <r>
      <rPr>
        <sz val="10"/>
        <color indexed="63"/>
        <rFont val="ＭＳ Ｐゴシック"/>
        <family val="3"/>
        <charset val="128"/>
      </rPr>
      <t>　（</t>
    </r>
    <r>
      <rPr>
        <sz val="10"/>
        <color indexed="63"/>
        <rFont val="Arial"/>
        <family val="2"/>
      </rPr>
      <t>GS</t>
    </r>
    <r>
      <rPr>
        <sz val="10"/>
        <color indexed="63"/>
        <rFont val="ＭＳ Ｐゴシック"/>
        <family val="3"/>
        <charset val="128"/>
      </rPr>
      <t>２本、大会予定バーン：ドッグレッグコースを予定　</t>
    </r>
    <r>
      <rPr>
        <u/>
        <sz val="11"/>
        <color indexed="63"/>
        <rFont val="ＭＳ Ｐゴシック"/>
        <family val="3"/>
        <charset val="128"/>
      </rPr>
      <t>￥４</t>
    </r>
    <r>
      <rPr>
        <u/>
        <sz val="11"/>
        <color indexed="63"/>
        <rFont val="Arial"/>
        <family val="2"/>
      </rPr>
      <t>,</t>
    </r>
    <r>
      <rPr>
        <u/>
        <sz val="11"/>
        <color indexed="63"/>
        <rFont val="ＭＳ Ｐゴシック"/>
        <family val="3"/>
        <charset val="128"/>
      </rPr>
      <t>５００</t>
    </r>
    <r>
      <rPr>
        <sz val="10"/>
        <color indexed="63"/>
        <rFont val="Arial"/>
        <family val="2"/>
      </rPr>
      <t xml:space="preserve"> </t>
    </r>
    <r>
      <rPr>
        <sz val="10"/>
        <color indexed="63"/>
        <rFont val="ＭＳ Ｐゴシック"/>
        <family val="3"/>
        <charset val="128"/>
      </rPr>
      <t>、</t>
    </r>
    <r>
      <rPr>
        <sz val="10"/>
        <color indexed="63"/>
        <rFont val="Arial"/>
        <family val="2"/>
      </rPr>
      <t xml:space="preserve"> </t>
    </r>
    <r>
      <rPr>
        <sz val="10"/>
        <color indexed="63"/>
        <rFont val="ＭＳ Ｐゴシック"/>
        <family val="3"/>
        <charset val="128"/>
      </rPr>
      <t>小学生以下は</t>
    </r>
    <r>
      <rPr>
        <u/>
        <sz val="11"/>
        <color indexed="63"/>
        <rFont val="ＭＳ Ｐゴシック"/>
        <family val="3"/>
        <charset val="128"/>
      </rPr>
      <t>￥２</t>
    </r>
    <r>
      <rPr>
        <u/>
        <sz val="11"/>
        <color indexed="63"/>
        <rFont val="Arial"/>
        <family val="2"/>
      </rPr>
      <t>,</t>
    </r>
    <r>
      <rPr>
        <u/>
        <sz val="11"/>
        <color indexed="63"/>
        <rFont val="ＭＳ Ｐゴシック"/>
        <family val="3"/>
        <charset val="128"/>
      </rPr>
      <t>０００</t>
    </r>
    <r>
      <rPr>
        <sz val="10"/>
        <color indexed="63"/>
        <rFont val="ＭＳ Ｐゴシック"/>
        <family val="3"/>
        <charset val="128"/>
      </rPr>
      <t>）</t>
    </r>
    <rPh sb="2" eb="4">
      <t>フジサワ</t>
    </rPh>
    <rPh sb="4" eb="6">
      <t>シミン</t>
    </rPh>
    <rPh sb="6" eb="8">
      <t>タイカイ</t>
    </rPh>
    <rPh sb="33" eb="3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</si>
</sst>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quot;▲ \&quot;#,###"/>
    <numFmt numFmtId="177" formatCode="&quot;¥&quot;#,##0&quot;/講座&quot;"/>
    <numFmt numFmtId="178" formatCode="&quot;\ &quot;#,##0"/>
    <numFmt numFmtId="179" formatCode="&quot;▲\ &quot;#,##0"/>
    <numFmt numFmtId="180" formatCode="&quot;¥ &quot;#,##0;"/>
  </numFmts>
  <fonts count="61">
    <font>
      <sz val="11"/>
      <name val="ＭＳ Ｐゴシック"/>
      <family val="3"/>
      <charset val="128"/>
    </font>
    <font>
      <sz val="10"/>
      <name val="HG丸ｺﾞｼｯｸM-PRO"/>
      <family val="3"/>
      <charset val="128"/>
    </font>
    <font>
      <sz val="10.5"/>
      <name val="HG丸ｺﾞｼｯｸM-PRO"/>
      <family val="3"/>
      <charset val="128"/>
    </font>
    <font>
      <sz val="10"/>
      <color indexed="8"/>
      <name val="HG丸ｺﾞｼｯｸM-PRO"/>
      <family val="3"/>
      <charset val="128"/>
    </font>
    <font>
      <sz val="6"/>
      <name val="ＭＳ Ｐゴシック"/>
      <family val="3"/>
      <charset val="128"/>
    </font>
    <font>
      <sz val="11"/>
      <color indexed="63"/>
      <name val="Arial"/>
      <family val="2"/>
    </font>
    <font>
      <b/>
      <sz val="11"/>
      <color indexed="63"/>
      <name val="Arial"/>
      <family val="2"/>
    </font>
    <font>
      <sz val="11.85"/>
      <color indexed="63"/>
      <name val="Arial"/>
      <family val="2"/>
    </font>
    <font>
      <b/>
      <sz val="11.85"/>
      <color indexed="63"/>
      <name val="Arial"/>
      <family val="2"/>
    </font>
    <font>
      <b/>
      <sz val="11"/>
      <color indexed="63"/>
      <name val="ＭＳ Ｐゴシック"/>
      <family val="3"/>
      <charset val="128"/>
    </font>
    <font>
      <sz val="11.85"/>
      <color indexed="63"/>
      <name val="ＭＳ Ｐゴシック"/>
      <family val="3"/>
      <charset val="128"/>
    </font>
    <font>
      <b/>
      <sz val="11.85"/>
      <color indexed="63"/>
      <name val="ＭＳ Ｐゴシック"/>
      <family val="3"/>
      <charset val="128"/>
    </font>
    <font>
      <sz val="11"/>
      <name val="Arial"/>
      <family val="2"/>
    </font>
    <font>
      <sz val="12"/>
      <name val="Arial"/>
      <family val="2"/>
    </font>
    <font>
      <sz val="10"/>
      <name val="Arial"/>
      <family val="2"/>
    </font>
    <font>
      <b/>
      <i/>
      <u/>
      <sz val="22"/>
      <name val="ＭＳ Ｐゴシック"/>
      <family val="3"/>
      <charset val="128"/>
    </font>
    <font>
      <sz val="10"/>
      <color indexed="10"/>
      <name val="HG丸ｺﾞｼｯｸM-PRO"/>
      <family val="3"/>
      <charset val="128"/>
    </font>
    <font>
      <sz val="10"/>
      <name val="ＭＳ Ｐゴシック"/>
      <family val="3"/>
      <charset val="128"/>
    </font>
    <font>
      <b/>
      <sz val="9"/>
      <color indexed="63"/>
      <name val="ＭＳ Ｐゴシック"/>
      <family val="3"/>
      <charset val="128"/>
    </font>
    <font>
      <b/>
      <sz val="6"/>
      <color indexed="63"/>
      <name val="ＭＳ Ｐゴシック"/>
      <family val="3"/>
      <charset val="128"/>
    </font>
    <font>
      <sz val="12"/>
      <name val="ＭＳ Ｐゴシック"/>
      <family val="3"/>
      <charset val="128"/>
    </font>
    <font>
      <sz val="11"/>
      <name val="ＭＳ Ｐゴシック"/>
      <family val="3"/>
      <charset val="128"/>
    </font>
    <font>
      <sz val="11"/>
      <color indexed="8"/>
      <name val="メイリオ"/>
      <family val="3"/>
      <charset val="128"/>
    </font>
    <font>
      <sz val="10"/>
      <color indexed="63"/>
      <name val="ＭＳ Ｐゴシック"/>
      <family val="3"/>
      <charset val="128"/>
    </font>
    <font>
      <sz val="10"/>
      <color indexed="63"/>
      <name val="Arial"/>
      <family val="2"/>
    </font>
    <font>
      <b/>
      <i/>
      <u/>
      <sz val="16"/>
      <name val="ＭＳ Ｐゴシック"/>
      <family val="3"/>
      <charset val="128"/>
    </font>
    <font>
      <b/>
      <i/>
      <sz val="22"/>
      <name val="ＭＳ Ｐゴシック"/>
      <family val="3"/>
      <charset val="128"/>
    </font>
    <font>
      <i/>
      <sz val="14"/>
      <name val="Arial"/>
      <family val="2"/>
    </font>
    <font>
      <i/>
      <sz val="14"/>
      <name val="HGP創英角ｺﾞｼｯｸUB"/>
      <family val="3"/>
      <charset val="128"/>
    </font>
    <font>
      <b/>
      <i/>
      <sz val="14"/>
      <name val="Arial"/>
      <family val="2"/>
    </font>
    <font>
      <u/>
      <sz val="10"/>
      <color indexed="63"/>
      <name val="ＭＳ Ｐゴシック"/>
      <family val="3"/>
      <charset val="128"/>
    </font>
    <font>
      <i/>
      <sz val="10"/>
      <name val="HG丸ｺﾞｼｯｸM-PRO"/>
      <family val="3"/>
      <charset val="128"/>
    </font>
    <font>
      <i/>
      <sz val="14"/>
      <name val="ＭＳ Ｐゴシック"/>
      <family val="3"/>
      <charset val="128"/>
    </font>
    <font>
      <b/>
      <i/>
      <sz val="16"/>
      <name val="ＭＳ Ｐゴシック"/>
      <family val="3"/>
      <charset val="128"/>
    </font>
    <font>
      <sz val="9"/>
      <name val="HG丸ｺﾞｼｯｸM-PRO"/>
      <family val="3"/>
      <charset val="128"/>
    </font>
    <font>
      <sz val="8"/>
      <name val="HG丸ｺﾞｼｯｸM-PRO"/>
      <family val="3"/>
      <charset val="128"/>
    </font>
    <font>
      <sz val="16"/>
      <name val="HG丸ｺﾞｼｯｸM-PRO"/>
      <family val="3"/>
      <charset val="128"/>
    </font>
    <font>
      <sz val="12"/>
      <name val="HG丸ｺﾞｼｯｸM-PRO"/>
      <family val="3"/>
      <charset val="128"/>
    </font>
    <font>
      <sz val="9"/>
      <color indexed="63"/>
      <name val="ＭＳ Ｐゴシック"/>
      <family val="3"/>
      <charset val="128"/>
    </font>
    <font>
      <sz val="11"/>
      <color indexed="63"/>
      <name val="ＭＳ Ｐゴシック"/>
      <family val="3"/>
      <charset val="128"/>
    </font>
    <font>
      <b/>
      <sz val="12"/>
      <name val="ＭＳ Ｐゴシック"/>
      <family val="3"/>
      <charset val="128"/>
    </font>
    <font>
      <b/>
      <sz val="12"/>
      <name val="Arial"/>
      <family val="2"/>
    </font>
    <font>
      <b/>
      <sz val="10"/>
      <name val="HG丸ｺﾞｼｯｸM-PRO"/>
      <family val="3"/>
      <charset val="128"/>
    </font>
    <font>
      <sz val="11"/>
      <name val="HG丸ｺﾞｼｯｸM-PRO"/>
      <family val="3"/>
      <charset val="128"/>
    </font>
    <font>
      <sz val="11"/>
      <color indexed="10"/>
      <name val="HG丸ｺﾞｼｯｸM-PRO"/>
      <family val="3"/>
      <charset val="128"/>
    </font>
    <font>
      <b/>
      <sz val="11"/>
      <name val="HG丸ｺﾞｼｯｸM-PRO"/>
      <family val="3"/>
      <charset val="128"/>
    </font>
    <font>
      <u/>
      <sz val="11"/>
      <name val="HG丸ｺﾞｼｯｸM-PRO"/>
      <family val="3"/>
      <charset val="128"/>
    </font>
    <font>
      <b/>
      <u/>
      <sz val="10"/>
      <name val="HG丸ｺﾞｼｯｸM-PRO"/>
      <family val="3"/>
      <charset val="128"/>
    </font>
    <font>
      <sz val="10"/>
      <color indexed="30"/>
      <name val="HG丸ｺﾞｼｯｸM-PRO"/>
      <family val="3"/>
      <charset val="128"/>
    </font>
    <font>
      <sz val="6"/>
      <color indexed="63"/>
      <name val="ＭＳ Ｐゴシック"/>
      <family val="3"/>
      <charset val="128"/>
    </font>
    <font>
      <b/>
      <u val="singleAccounting"/>
      <sz val="17"/>
      <name val="ＭＳ Ｐゴシック"/>
      <family val="3"/>
      <charset val="128"/>
    </font>
    <font>
      <b/>
      <u val="singleAccounting"/>
      <sz val="10"/>
      <name val="ＭＳ Ｐゴシック"/>
      <family val="3"/>
      <charset val="128"/>
    </font>
    <font>
      <b/>
      <u val="singleAccounting"/>
      <sz val="14"/>
      <name val="ＭＳ Ｐゴシック"/>
      <family val="3"/>
      <charset val="128"/>
    </font>
    <font>
      <b/>
      <u val="singleAccounting"/>
      <sz val="11"/>
      <name val="ＭＳ Ｐゴシック"/>
      <family val="3"/>
      <charset val="128"/>
    </font>
    <font>
      <u/>
      <sz val="11"/>
      <color indexed="63"/>
      <name val="ＭＳ Ｐゴシック"/>
      <family val="3"/>
      <charset val="128"/>
    </font>
    <font>
      <u/>
      <sz val="11"/>
      <color indexed="63"/>
      <name val="Arial"/>
      <family val="2"/>
    </font>
    <font>
      <b/>
      <u val="singleAccounting"/>
      <sz val="13"/>
      <name val="ＭＳ Ｐゴシック"/>
      <family val="3"/>
      <charset val="128"/>
    </font>
    <font>
      <u/>
      <sz val="10"/>
      <color indexed="63"/>
      <name val="Arial"/>
      <family val="2"/>
    </font>
    <font>
      <sz val="10"/>
      <color rgb="FFFF0000"/>
      <name val="HG丸ｺﾞｼｯｸM-PRO"/>
      <family val="3"/>
      <charset val="128"/>
    </font>
    <font>
      <b/>
      <sz val="11"/>
      <color rgb="FFFF0000"/>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9"/>
        <bgColor indexed="43"/>
      </patternFill>
    </fill>
    <fill>
      <patternFill patternType="gray125">
        <fgColor indexed="43"/>
        <bgColor indexed="9"/>
      </patternFill>
    </fill>
    <fill>
      <patternFill patternType="solid">
        <fgColor theme="0"/>
      </patternFill>
    </fill>
  </fills>
  <borders count="46">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top/>
      <bottom style="thin">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179">
    <xf numFmtId="0" fontId="0" fillId="0" borderId="0" xfId="0">
      <alignment vertical="center"/>
    </xf>
    <xf numFmtId="0" fontId="0" fillId="2" borderId="0" xfId="0" applyFill="1">
      <alignment vertical="center"/>
    </xf>
    <xf numFmtId="0" fontId="12" fillId="2" borderId="0" xfId="0" applyFont="1" applyFill="1">
      <alignment vertical="center"/>
    </xf>
    <xf numFmtId="0" fontId="13" fillId="2" borderId="0" xfId="0" applyFont="1" applyFill="1" applyAlignment="1">
      <alignment horizontal="left" vertical="center"/>
    </xf>
    <xf numFmtId="0" fontId="2"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3" fillId="2" borderId="0" xfId="0" applyFont="1" applyFill="1">
      <alignment vertical="center"/>
    </xf>
    <xf numFmtId="0" fontId="21" fillId="2" borderId="0" xfId="0" applyFont="1" applyFill="1">
      <alignment vertical="center"/>
    </xf>
    <xf numFmtId="0" fontId="6" fillId="2" borderId="1" xfId="0" applyFont="1" applyFill="1" applyBorder="1" applyAlignment="1">
      <alignment horizontal="left" vertical="center" wrapText="1"/>
    </xf>
    <xf numFmtId="0" fontId="19" fillId="2" borderId="1" xfId="0" applyFont="1" applyFill="1" applyBorder="1" applyAlignment="1">
      <alignment horizontal="center"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1" fillId="2" borderId="0" xfId="0" applyFont="1" applyFill="1">
      <alignment vertical="center"/>
    </xf>
    <xf numFmtId="0" fontId="22" fillId="2" borderId="0" xfId="0" applyFont="1" applyFill="1">
      <alignment vertical="center"/>
    </xf>
    <xf numFmtId="0" fontId="1" fillId="2" borderId="0" xfId="0" applyFont="1" applyFill="1" applyAlignment="1">
      <alignment vertical="center"/>
    </xf>
    <xf numFmtId="0" fontId="14" fillId="2" borderId="0" xfId="0" applyFont="1" applyFill="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horizontal="right" vertical="center"/>
    </xf>
    <xf numFmtId="0" fontId="1" fillId="2" borderId="7" xfId="0" applyFont="1" applyFill="1" applyBorder="1" applyAlignment="1">
      <alignment vertical="center"/>
    </xf>
    <xf numFmtId="0" fontId="1" fillId="2" borderId="8" xfId="0" quotePrefix="1" applyFont="1" applyFill="1" applyBorder="1" applyAlignment="1">
      <alignment vertical="center"/>
    </xf>
    <xf numFmtId="49" fontId="1" fillId="2" borderId="9" xfId="0" applyNumberFormat="1" applyFont="1" applyFill="1" applyBorder="1" applyAlignment="1">
      <alignment vertical="center"/>
    </xf>
    <xf numFmtId="49" fontId="1" fillId="2" borderId="4" xfId="0" applyNumberFormat="1" applyFont="1" applyFill="1" applyBorder="1" applyAlignment="1">
      <alignment vertical="center"/>
    </xf>
    <xf numFmtId="49" fontId="1" fillId="2" borderId="5" xfId="0" applyNumberFormat="1" applyFont="1" applyFill="1" applyBorder="1" applyAlignment="1">
      <alignment vertical="center"/>
    </xf>
    <xf numFmtId="0" fontId="1" fillId="2" borderId="0" xfId="0" applyFont="1" applyFill="1" applyAlignment="1">
      <alignment horizontal="right" vertical="center"/>
    </xf>
    <xf numFmtId="176" fontId="1" fillId="2" borderId="0" xfId="0" applyNumberFormat="1" applyFont="1" applyFill="1" applyAlignment="1">
      <alignment vertical="center"/>
    </xf>
    <xf numFmtId="176" fontId="1" fillId="2" borderId="0" xfId="0" applyNumberFormat="1" applyFont="1" applyFill="1" applyBorder="1" applyAlignment="1">
      <alignment vertical="center"/>
    </xf>
    <xf numFmtId="5" fontId="1" fillId="2" borderId="0" xfId="0" applyNumberFormat="1" applyFont="1" applyFill="1" applyBorder="1" applyAlignment="1">
      <alignment vertical="center"/>
    </xf>
    <xf numFmtId="0" fontId="1" fillId="2" borderId="0" xfId="0" applyFont="1" applyFill="1" applyBorder="1">
      <alignment vertical="center"/>
    </xf>
    <xf numFmtId="0" fontId="1" fillId="2" borderId="10" xfId="0" applyFont="1" applyFill="1" applyBorder="1">
      <alignment vertical="center"/>
    </xf>
    <xf numFmtId="0" fontId="1" fillId="2" borderId="0" xfId="0" applyFont="1" applyFill="1" applyBorder="1" applyAlignment="1">
      <alignment horizontal="center" vertical="center"/>
    </xf>
    <xf numFmtId="5" fontId="1" fillId="2" borderId="0" xfId="0" applyNumberFormat="1" applyFont="1" applyFill="1" applyBorder="1" applyAlignment="1">
      <alignment horizontal="right" vertical="center"/>
    </xf>
    <xf numFmtId="0" fontId="34" fillId="2" borderId="0" xfId="0" applyFont="1" applyFill="1">
      <alignment vertical="center"/>
    </xf>
    <xf numFmtId="0" fontId="3" fillId="2" borderId="9" xfId="0" applyFont="1" applyFill="1" applyBorder="1" applyAlignment="1">
      <alignment vertical="center"/>
    </xf>
    <xf numFmtId="0" fontId="32" fillId="2" borderId="0" xfId="0" applyFont="1" applyFill="1" applyAlignment="1">
      <alignment vertical="center"/>
    </xf>
    <xf numFmtId="0" fontId="1" fillId="2" borderId="0" xfId="0" applyFont="1" applyFill="1" applyBorder="1" applyAlignment="1">
      <alignment horizontal="right" vertical="center"/>
    </xf>
    <xf numFmtId="0" fontId="10" fillId="2" borderId="11" xfId="0" applyFont="1" applyFill="1" applyBorder="1" applyAlignment="1">
      <alignment vertical="center" wrapText="1"/>
    </xf>
    <xf numFmtId="0" fontId="10" fillId="2" borderId="12" xfId="0" applyFont="1" applyFill="1" applyBorder="1" applyAlignment="1">
      <alignment vertical="center" wrapText="1"/>
    </xf>
    <xf numFmtId="20" fontId="10" fillId="2" borderId="12" xfId="0" applyNumberFormat="1" applyFont="1" applyFill="1" applyBorder="1" applyAlignment="1">
      <alignment horizontal="left" vertical="center" wrapText="1"/>
    </xf>
    <xf numFmtId="20" fontId="10" fillId="2" borderId="13" xfId="0" applyNumberFormat="1"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10" fillId="3" borderId="12" xfId="0" applyFont="1" applyFill="1" applyBorder="1" applyAlignment="1">
      <alignment vertical="center" wrapText="1"/>
    </xf>
    <xf numFmtId="0" fontId="23" fillId="3" borderId="12" xfId="0" applyFont="1" applyFill="1" applyBorder="1" applyAlignment="1">
      <alignment vertical="center" wrapText="1"/>
    </xf>
    <xf numFmtId="0" fontId="10" fillId="3" borderId="12" xfId="0" applyFont="1" applyFill="1" applyBorder="1" applyAlignment="1">
      <alignment vertical="top" wrapText="1"/>
    </xf>
    <xf numFmtId="0" fontId="23" fillId="3" borderId="12" xfId="0" applyFont="1" applyFill="1" applyBorder="1" applyAlignment="1">
      <alignment vertical="top" wrapText="1"/>
    </xf>
    <xf numFmtId="0" fontId="39" fillId="3" borderId="15" xfId="0" applyFont="1" applyFill="1" applyBorder="1" applyAlignment="1">
      <alignment horizontal="left" vertical="center" wrapText="1"/>
    </xf>
    <xf numFmtId="0" fontId="40" fillId="2" borderId="0" xfId="0" applyFont="1" applyFill="1" applyAlignment="1">
      <alignment horizontal="right" vertical="center"/>
    </xf>
    <xf numFmtId="0" fontId="43" fillId="2" borderId="0" xfId="0" applyFont="1" applyFill="1" applyAlignment="1">
      <alignment vertical="center"/>
    </xf>
    <xf numFmtId="0" fontId="1" fillId="2" borderId="17" xfId="0" applyFont="1" applyFill="1" applyBorder="1">
      <alignment vertical="center"/>
    </xf>
    <xf numFmtId="0" fontId="1" fillId="2" borderId="18" xfId="0" applyFont="1" applyFill="1" applyBorder="1">
      <alignment vertical="center"/>
    </xf>
    <xf numFmtId="0" fontId="5" fillId="2" borderId="16" xfId="0" applyFont="1" applyFill="1" applyBorder="1" applyAlignment="1">
      <alignment horizontal="left" vertical="center" shrinkToFit="1"/>
    </xf>
    <xf numFmtId="177" fontId="34" fillId="2" borderId="18" xfId="0" applyNumberFormat="1" applyFont="1" applyFill="1" applyBorder="1" applyAlignment="1">
      <alignment vertical="center"/>
    </xf>
    <xf numFmtId="177" fontId="34" fillId="2" borderId="17" xfId="0" applyNumberFormat="1" applyFont="1" applyFill="1" applyBorder="1" applyAlignment="1">
      <alignment vertical="center"/>
    </xf>
    <xf numFmtId="177" fontId="34" fillId="2" borderId="10" xfId="0" applyNumberFormat="1" applyFont="1" applyFill="1" applyBorder="1" applyAlignment="1">
      <alignment vertical="center"/>
    </xf>
    <xf numFmtId="177" fontId="34" fillId="2" borderId="19" xfId="0" applyNumberFormat="1" applyFont="1" applyFill="1" applyBorder="1" applyAlignment="1">
      <alignment horizontal="right" vertical="center"/>
    </xf>
    <xf numFmtId="177" fontId="34" fillId="2" borderId="20" xfId="0" applyNumberFormat="1" applyFont="1" applyFill="1" applyBorder="1" applyAlignment="1">
      <alignment horizontal="right" vertical="center"/>
    </xf>
    <xf numFmtId="177" fontId="34" fillId="2" borderId="21" xfId="0" applyNumberFormat="1" applyFont="1" applyFill="1" applyBorder="1" applyAlignment="1">
      <alignment horizontal="right" vertical="center"/>
    </xf>
    <xf numFmtId="49" fontId="0" fillId="2" borderId="0" xfId="0" applyNumberFormat="1" applyFill="1">
      <alignment vertical="center"/>
    </xf>
    <xf numFmtId="0" fontId="0" fillId="2" borderId="0" xfId="0" applyNumberFormat="1" applyFill="1">
      <alignment vertical="center"/>
    </xf>
    <xf numFmtId="14" fontId="0" fillId="2" borderId="0" xfId="0" applyNumberFormat="1" applyFill="1">
      <alignment vertical="center"/>
    </xf>
    <xf numFmtId="49" fontId="1" fillId="4" borderId="22" xfId="0" applyNumberFormat="1" applyFont="1" applyFill="1" applyBorder="1" applyAlignment="1" applyProtection="1">
      <alignment vertical="center"/>
    </xf>
    <xf numFmtId="0" fontId="5" fillId="2" borderId="43" xfId="0" applyFont="1" applyFill="1" applyBorder="1" applyAlignment="1">
      <alignment horizontal="left" vertical="center" wrapText="1"/>
    </xf>
    <xf numFmtId="0" fontId="10" fillId="2" borderId="44" xfId="0" applyFont="1" applyFill="1" applyBorder="1" applyAlignment="1">
      <alignment vertical="center" wrapText="1"/>
    </xf>
    <xf numFmtId="0" fontId="7" fillId="2" borderId="45" xfId="0" applyFont="1" applyFill="1" applyBorder="1" applyAlignment="1">
      <alignment vertical="center" wrapText="1"/>
    </xf>
    <xf numFmtId="0" fontId="43" fillId="2" borderId="0" xfId="0" applyFont="1" applyFill="1" applyAlignment="1">
      <alignment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5" xfId="0" applyFont="1" applyFill="1" applyBorder="1" applyAlignment="1">
      <alignment vertical="top" wrapText="1"/>
    </xf>
    <xf numFmtId="0" fontId="7" fillId="2" borderId="18" xfId="0" applyFont="1" applyFill="1" applyBorder="1" applyAlignment="1">
      <alignment vertical="top" wrapText="1"/>
    </xf>
    <xf numFmtId="0" fontId="7" fillId="2" borderId="19" xfId="0" applyFont="1" applyFill="1" applyBorder="1" applyAlignment="1">
      <alignment vertical="top" wrapText="1"/>
    </xf>
    <xf numFmtId="0" fontId="9"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7" fillId="2" borderId="31" xfId="0" applyFont="1" applyFill="1" applyBorder="1" applyAlignment="1">
      <alignment horizontal="center" vertical="center" wrapText="1"/>
    </xf>
    <xf numFmtId="0" fontId="8" fillId="2" borderId="32" xfId="0" applyFont="1" applyFill="1" applyBorder="1" applyAlignment="1">
      <alignment vertical="center" wrapText="1"/>
    </xf>
    <xf numFmtId="0" fontId="8" fillId="2" borderId="33" xfId="0" applyFont="1" applyFill="1" applyBorder="1" applyAlignment="1">
      <alignment vertical="center" wrapText="1"/>
    </xf>
    <xf numFmtId="0" fontId="8" fillId="2" borderId="34" xfId="0" applyFont="1" applyFill="1" applyBorder="1" applyAlignment="1">
      <alignment vertical="center" wrapText="1"/>
    </xf>
    <xf numFmtId="0" fontId="23" fillId="2" borderId="24" xfId="0" applyFont="1" applyFill="1" applyBorder="1" applyAlignment="1">
      <alignment vertical="center" wrapText="1"/>
    </xf>
    <xf numFmtId="0" fontId="23" fillId="2" borderId="10" xfId="0" applyFont="1" applyFill="1" applyBorder="1" applyAlignment="1">
      <alignment vertical="center" wrapText="1"/>
    </xf>
    <xf numFmtId="0" fontId="23" fillId="2" borderId="20" xfId="0" applyFont="1" applyFill="1" applyBorder="1" applyAlignment="1">
      <alignment vertical="center" wrapText="1"/>
    </xf>
    <xf numFmtId="0" fontId="25" fillId="2" borderId="0" xfId="0" applyFont="1" applyFill="1" applyAlignment="1">
      <alignment vertical="center"/>
    </xf>
    <xf numFmtId="0" fontId="9" fillId="2" borderId="27" xfId="0" applyFont="1" applyFill="1" applyBorder="1" applyAlignment="1">
      <alignment horizontal="left" vertical="center" wrapText="1"/>
    </xf>
    <xf numFmtId="0" fontId="9" fillId="2" borderId="5" xfId="0" applyFont="1" applyFill="1" applyBorder="1" applyAlignment="1">
      <alignment horizontal="left" vertical="center" wrapText="1"/>
    </xf>
    <xf numFmtId="0" fontId="13" fillId="2" borderId="0" xfId="0" applyFont="1" applyFill="1" applyAlignment="1">
      <alignment vertical="center"/>
    </xf>
    <xf numFmtId="0" fontId="50" fillId="2" borderId="0" xfId="0" applyFont="1" applyFill="1" applyAlignment="1">
      <alignment vertical="center" shrinkToFit="1"/>
    </xf>
    <xf numFmtId="0" fontId="0" fillId="2" borderId="0" xfId="0" applyFont="1" applyFill="1" applyAlignment="1">
      <alignment vertical="center"/>
    </xf>
    <xf numFmtId="0" fontId="12" fillId="2" borderId="0" xfId="0" applyFont="1" applyFill="1" applyAlignment="1">
      <alignment vertical="center"/>
    </xf>
    <xf numFmtId="0" fontId="21" fillId="2" borderId="0" xfId="0" applyFont="1" applyFill="1" applyAlignment="1">
      <alignment vertical="center"/>
    </xf>
    <xf numFmtId="0" fontId="17" fillId="2" borderId="9" xfId="0" applyFont="1" applyFill="1" applyBorder="1" applyAlignment="1">
      <alignment vertical="center"/>
    </xf>
    <xf numFmtId="0" fontId="7" fillId="2" borderId="7" xfId="0" applyFont="1" applyFill="1" applyBorder="1" applyAlignment="1">
      <alignment vertical="top" wrapText="1"/>
    </xf>
    <xf numFmtId="0" fontId="7" fillId="2" borderId="8" xfId="0" applyFont="1" applyFill="1" applyBorder="1" applyAlignment="1">
      <alignment vertical="top" wrapText="1"/>
    </xf>
    <xf numFmtId="0" fontId="7" fillId="2" borderId="23" xfId="0" applyFont="1" applyFill="1" applyBorder="1" applyAlignment="1">
      <alignment vertical="top" wrapText="1"/>
    </xf>
    <xf numFmtId="0" fontId="9" fillId="2" borderId="25" xfId="0" applyFont="1" applyFill="1" applyBorder="1" applyAlignment="1">
      <alignment horizontal="left" vertical="center" wrapText="1"/>
    </xf>
    <xf numFmtId="0" fontId="1" fillId="2" borderId="0" xfId="0" applyFont="1" applyFill="1" applyAlignment="1">
      <alignment vertical="center"/>
    </xf>
    <xf numFmtId="0" fontId="43" fillId="2" borderId="0" xfId="0" applyFont="1" applyFill="1" applyBorder="1" applyAlignment="1">
      <alignment vertical="center"/>
    </xf>
    <xf numFmtId="0" fontId="6" fillId="2" borderId="30" xfId="0" applyFont="1" applyFill="1" applyBorder="1" applyAlignment="1">
      <alignment horizontal="left" vertical="center" wrapText="1"/>
    </xf>
    <xf numFmtId="0" fontId="1" fillId="2" borderId="6" xfId="0" applyFont="1" applyFill="1" applyBorder="1" applyAlignment="1">
      <alignment vertical="center"/>
    </xf>
    <xf numFmtId="0" fontId="1" fillId="2" borderId="5" xfId="0" applyFont="1" applyFill="1" applyBorder="1" applyAlignment="1">
      <alignment vertical="center"/>
    </xf>
    <xf numFmtId="0" fontId="31" fillId="2" borderId="0" xfId="0" applyFont="1" applyFill="1" applyAlignment="1">
      <alignment horizontal="center" vertical="center"/>
    </xf>
    <xf numFmtId="0" fontId="1" fillId="2" borderId="0" xfId="0" applyFont="1" applyFill="1" applyAlignment="1">
      <alignment horizontal="right" vertical="center"/>
    </xf>
    <xf numFmtId="180" fontId="34" fillId="2" borderId="38" xfId="0" applyNumberFormat="1" applyFont="1" applyFill="1" applyBorder="1" applyAlignment="1">
      <alignment vertical="center" shrinkToFit="1"/>
    </xf>
    <xf numFmtId="180" fontId="34" fillId="2" borderId="33" xfId="0" applyNumberFormat="1" applyFont="1" applyFill="1" applyBorder="1" applyAlignment="1">
      <alignment vertical="center" shrinkToFit="1"/>
    </xf>
    <xf numFmtId="180" fontId="34" fillId="2" borderId="39" xfId="0" applyNumberFormat="1" applyFont="1" applyFill="1" applyBorder="1" applyAlignment="1">
      <alignment vertical="center" shrinkToFit="1"/>
    </xf>
    <xf numFmtId="0" fontId="1" fillId="2" borderId="0" xfId="0" applyFont="1" applyFill="1" applyAlignment="1">
      <alignment horizontal="center" vertical="center"/>
    </xf>
    <xf numFmtId="0" fontId="1" fillId="2" borderId="18" xfId="0" applyFont="1" applyFill="1" applyBorder="1" applyAlignment="1">
      <alignment vertical="center"/>
    </xf>
    <xf numFmtId="0" fontId="1" fillId="2" borderId="10" xfId="0" applyFont="1" applyFill="1" applyBorder="1" applyAlignment="1">
      <alignment vertical="center"/>
    </xf>
    <xf numFmtId="0" fontId="1" fillId="5" borderId="27" xfId="0" applyFont="1" applyFill="1" applyBorder="1" applyAlignment="1" applyProtection="1">
      <alignment horizontal="center" vertical="center"/>
      <protection locked="0"/>
    </xf>
    <xf numFmtId="0" fontId="1" fillId="5" borderId="6" xfId="0" applyFont="1" applyFill="1" applyBorder="1" applyAlignment="1" applyProtection="1">
      <alignment horizontal="center" vertical="center"/>
      <protection locked="0"/>
    </xf>
    <xf numFmtId="0" fontId="1" fillId="5" borderId="5" xfId="0" applyFont="1" applyFill="1" applyBorder="1" applyAlignment="1" applyProtection="1">
      <alignment horizontal="center" vertical="center"/>
      <protection locked="0"/>
    </xf>
    <xf numFmtId="49" fontId="1" fillId="2" borderId="23" xfId="0" quotePrefix="1" applyNumberFormat="1" applyFont="1" applyFill="1" applyBorder="1" applyAlignment="1">
      <alignment horizontal="center" vertical="center"/>
    </xf>
    <xf numFmtId="49" fontId="1" fillId="2" borderId="37" xfId="0" quotePrefix="1" applyNumberFormat="1" applyFont="1" applyFill="1" applyBorder="1" applyAlignment="1">
      <alignment horizontal="center" vertical="center"/>
    </xf>
    <xf numFmtId="49" fontId="47" fillId="4" borderId="8" xfId="0" applyNumberFormat="1" applyFont="1" applyFill="1" applyBorder="1" applyAlignment="1" applyProtection="1">
      <alignment horizontal="center"/>
    </xf>
    <xf numFmtId="0" fontId="1" fillId="2" borderId="18" xfId="0" applyFont="1" applyFill="1" applyBorder="1" applyAlignment="1">
      <alignment horizontal="right" vertical="center"/>
    </xf>
    <xf numFmtId="0" fontId="1" fillId="2" borderId="10" xfId="0" applyFont="1" applyFill="1" applyBorder="1" applyAlignment="1">
      <alignment horizontal="right" vertical="center"/>
    </xf>
    <xf numFmtId="178" fontId="34" fillId="2" borderId="0" xfId="0" applyNumberFormat="1" applyFont="1" applyFill="1" applyAlignment="1">
      <alignment vertical="center"/>
    </xf>
    <xf numFmtId="179" fontId="34" fillId="2" borderId="0" xfId="0" applyNumberFormat="1" applyFont="1" applyFill="1" applyAlignment="1">
      <alignment vertical="center" shrinkToFit="1"/>
    </xf>
    <xf numFmtId="178" fontId="34" fillId="2" borderId="10" xfId="0" applyNumberFormat="1" applyFont="1" applyFill="1" applyBorder="1" applyAlignment="1">
      <alignment vertical="center"/>
    </xf>
    <xf numFmtId="178" fontId="34" fillId="2" borderId="0" xfId="0" applyNumberFormat="1" applyFont="1" applyFill="1" applyBorder="1" applyAlignment="1">
      <alignment vertical="center"/>
    </xf>
    <xf numFmtId="0" fontId="1" fillId="2" borderId="0" xfId="0" applyFont="1" applyFill="1" applyBorder="1" applyAlignment="1">
      <alignment horizontal="right" vertical="center"/>
    </xf>
    <xf numFmtId="0" fontId="1" fillId="2" borderId="21" xfId="0" applyFont="1" applyFill="1" applyBorder="1" applyAlignment="1">
      <alignment horizontal="right" vertical="center"/>
    </xf>
    <xf numFmtId="0" fontId="1" fillId="2" borderId="0" xfId="0" applyFont="1" applyFill="1" applyBorder="1" applyAlignment="1">
      <alignment horizontal="center" vertical="center"/>
    </xf>
    <xf numFmtId="179" fontId="34" fillId="2" borderId="38" xfId="0" applyNumberFormat="1" applyFont="1" applyFill="1" applyBorder="1" applyAlignment="1">
      <alignment vertical="center" shrinkToFit="1"/>
    </xf>
    <xf numFmtId="179" fontId="34" fillId="2" borderId="33" xfId="0" applyNumberFormat="1" applyFont="1" applyFill="1" applyBorder="1" applyAlignment="1">
      <alignment vertical="center" shrinkToFit="1"/>
    </xf>
    <xf numFmtId="179" fontId="34" fillId="2" borderId="39" xfId="0" applyNumberFormat="1" applyFont="1" applyFill="1" applyBorder="1" applyAlignment="1">
      <alignment vertical="center" shrinkToFit="1"/>
    </xf>
    <xf numFmtId="0" fontId="1" fillId="2" borderId="9" xfId="0" applyFont="1" applyFill="1" applyBorder="1" applyAlignment="1">
      <alignment horizontal="center" vertical="center"/>
    </xf>
    <xf numFmtId="5" fontId="1" fillId="2" borderId="9" xfId="0" applyNumberFormat="1" applyFont="1" applyFill="1" applyBorder="1" applyAlignment="1">
      <alignment horizontal="right" vertical="center"/>
    </xf>
    <xf numFmtId="177" fontId="34" fillId="2" borderId="18" xfId="0" applyNumberFormat="1" applyFont="1" applyFill="1" applyBorder="1" applyAlignment="1">
      <alignment horizontal="right" vertical="center"/>
    </xf>
    <xf numFmtId="177" fontId="34" fillId="2" borderId="10" xfId="0" applyNumberFormat="1" applyFont="1" applyFill="1" applyBorder="1" applyAlignment="1">
      <alignment horizontal="right" vertical="center"/>
    </xf>
    <xf numFmtId="0" fontId="25" fillId="2" borderId="0" xfId="0" applyFont="1" applyFill="1" applyAlignment="1">
      <alignment horizontal="left" vertical="center"/>
    </xf>
    <xf numFmtId="0" fontId="32" fillId="2" borderId="0" xfId="0" applyFont="1" applyFill="1" applyAlignment="1">
      <alignment vertical="center"/>
    </xf>
    <xf numFmtId="0" fontId="58" fillId="2" borderId="9" xfId="0" applyFont="1" applyFill="1" applyBorder="1" applyAlignment="1">
      <alignment vertical="center"/>
    </xf>
    <xf numFmtId="0" fontId="3" fillId="2" borderId="9" xfId="0" applyFont="1" applyFill="1" applyBorder="1" applyAlignment="1">
      <alignment vertical="center"/>
    </xf>
    <xf numFmtId="0" fontId="3" fillId="5" borderId="9" xfId="0" applyFont="1" applyFill="1" applyBorder="1" applyAlignment="1" applyProtection="1">
      <alignment horizontal="center" vertical="center"/>
      <protection locked="0"/>
    </xf>
    <xf numFmtId="0" fontId="3" fillId="2" borderId="27"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1" xfId="0" applyFont="1" applyFill="1" applyBorder="1" applyAlignment="1">
      <alignment horizontal="center" vertical="center"/>
    </xf>
    <xf numFmtId="49" fontId="1" fillId="5" borderId="6" xfId="0" applyNumberFormat="1" applyFont="1" applyFill="1" applyBorder="1" applyAlignment="1" applyProtection="1">
      <alignment vertical="center"/>
      <protection locked="0"/>
    </xf>
    <xf numFmtId="49" fontId="1" fillId="5" borderId="8" xfId="0" applyNumberFormat="1" applyFont="1" applyFill="1" applyBorder="1" applyAlignment="1" applyProtection="1">
      <alignment horizontal="center" vertical="center"/>
      <protection locked="0"/>
    </xf>
    <xf numFmtId="49" fontId="37" fillId="5" borderId="8" xfId="0" applyNumberFormat="1" applyFont="1" applyFill="1" applyBorder="1" applyAlignment="1" applyProtection="1">
      <alignment vertical="center" shrinkToFit="1"/>
      <protection locked="0"/>
    </xf>
    <xf numFmtId="49" fontId="37" fillId="5" borderId="9" xfId="0" applyNumberFormat="1" applyFont="1" applyFill="1" applyBorder="1" applyAlignment="1" applyProtection="1">
      <alignment vertical="center" shrinkToFit="1"/>
      <protection locked="0"/>
    </xf>
    <xf numFmtId="0" fontId="1" fillId="5" borderId="9" xfId="0" applyNumberFormat="1" applyFont="1" applyFill="1" applyBorder="1" applyAlignment="1" applyProtection="1">
      <alignment horizontal="center" vertical="center"/>
      <protection locked="0"/>
    </xf>
    <xf numFmtId="0" fontId="1" fillId="6" borderId="6" xfId="0" applyNumberFormat="1" applyFont="1" applyFill="1" applyBorder="1" applyAlignment="1" applyProtection="1">
      <alignment horizontal="center" vertical="center" shrinkToFit="1"/>
    </xf>
    <xf numFmtId="0" fontId="1" fillId="2" borderId="6"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43"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41" xfId="0" applyFont="1" applyFill="1" applyBorder="1" applyAlignment="1">
      <alignment horizontal="center" vertical="center"/>
    </xf>
    <xf numFmtId="0" fontId="1" fillId="5" borderId="6" xfId="0" applyFont="1" applyFill="1" applyBorder="1" applyAlignment="1" applyProtection="1">
      <alignment vertical="center"/>
      <protection locked="0"/>
    </xf>
    <xf numFmtId="0" fontId="36" fillId="5" borderId="8" xfId="0" applyFont="1" applyFill="1" applyBorder="1" applyAlignment="1" applyProtection="1">
      <alignment vertical="center"/>
      <protection locked="0"/>
    </xf>
    <xf numFmtId="0" fontId="36" fillId="5" borderId="9" xfId="0" applyFont="1" applyFill="1" applyBorder="1" applyAlignment="1" applyProtection="1">
      <alignment vertical="center"/>
      <protection locked="0"/>
    </xf>
    <xf numFmtId="0" fontId="37" fillId="5" borderId="22" xfId="0" applyFont="1" applyFill="1" applyBorder="1" applyAlignment="1" applyProtection="1">
      <alignment vertical="top" wrapText="1"/>
      <protection locked="0"/>
    </xf>
    <xf numFmtId="0" fontId="37" fillId="5" borderId="8" xfId="0" applyFont="1" applyFill="1" applyBorder="1" applyAlignment="1" applyProtection="1">
      <alignment vertical="top" wrapText="1"/>
      <protection locked="0"/>
    </xf>
    <xf numFmtId="0" fontId="37" fillId="5" borderId="23" xfId="0" applyFont="1" applyFill="1" applyBorder="1" applyAlignment="1" applyProtection="1">
      <alignment vertical="top" wrapText="1"/>
      <protection locked="0"/>
    </xf>
    <xf numFmtId="0" fontId="37" fillId="5" borderId="17" xfId="0" applyFont="1" applyFill="1" applyBorder="1" applyAlignment="1" applyProtection="1">
      <alignment vertical="top" wrapText="1"/>
      <protection locked="0"/>
    </xf>
    <xf numFmtId="0" fontId="37" fillId="5" borderId="0" xfId="0" applyFont="1" applyFill="1" applyBorder="1" applyAlignment="1" applyProtection="1">
      <alignment vertical="top" wrapText="1"/>
      <protection locked="0"/>
    </xf>
    <xf numFmtId="0" fontId="37" fillId="5" borderId="21" xfId="0" applyFont="1" applyFill="1" applyBorder="1" applyAlignment="1" applyProtection="1">
      <alignment vertical="top" wrapText="1"/>
      <protection locked="0"/>
    </xf>
    <xf numFmtId="0" fontId="37" fillId="5" borderId="40" xfId="0" applyFont="1" applyFill="1" applyBorder="1" applyAlignment="1" applyProtection="1">
      <alignment vertical="top" wrapText="1"/>
      <protection locked="0"/>
    </xf>
    <xf numFmtId="0" fontId="37" fillId="5" borderId="9" xfId="0" applyFont="1" applyFill="1" applyBorder="1" applyAlignment="1" applyProtection="1">
      <alignment vertical="top" wrapText="1"/>
      <protection locked="0"/>
    </xf>
    <xf numFmtId="0" fontId="37" fillId="5" borderId="37" xfId="0" applyFont="1" applyFill="1" applyBorder="1" applyAlignment="1" applyProtection="1">
      <alignment vertical="top" wrapText="1"/>
      <protection locked="0"/>
    </xf>
    <xf numFmtId="0" fontId="1" fillId="2" borderId="17" xfId="0" applyFont="1" applyFill="1" applyBorder="1" applyAlignment="1">
      <alignment horizontal="center" vertical="center"/>
    </xf>
    <xf numFmtId="0" fontId="16" fillId="2" borderId="0" xfId="0" applyFont="1" applyFill="1" applyBorder="1" applyAlignment="1">
      <alignment vertical="center"/>
    </xf>
    <xf numFmtId="0" fontId="1" fillId="2" borderId="0" xfId="0" applyFont="1" applyFill="1" applyBorder="1" applyAlignment="1">
      <alignment vertical="center"/>
    </xf>
    <xf numFmtId="0" fontId="1" fillId="2" borderId="5"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37" xfId="0" applyFont="1" applyFill="1" applyBorder="1" applyAlignment="1">
      <alignment horizontal="center" vertical="center"/>
    </xf>
    <xf numFmtId="0" fontId="1" fillId="5" borderId="6" xfId="0" applyNumberFormat="1" applyFont="1" applyFill="1" applyBorder="1" applyAlignment="1" applyProtection="1">
      <alignment horizontal="right" vertical="center"/>
      <protection locked="0"/>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0" xfId="0" applyFont="1" applyFill="1" applyAlignment="1">
      <alignment horizontal="left" vertical="center"/>
    </xf>
    <xf numFmtId="0" fontId="35" fillId="2" borderId="0" xfId="0" applyFont="1" applyFill="1" applyBorder="1" applyAlignment="1">
      <alignment horizontal="center" vertical="center"/>
    </xf>
    <xf numFmtId="0" fontId="58" fillId="2" borderId="0" xfId="0" applyFont="1" applyFill="1" applyAlignment="1">
      <alignment horizontal="center" vertical="center"/>
    </xf>
  </cellXfs>
  <cellStyles count="1">
    <cellStyle name="標準" xfId="0" builtinId="0"/>
  </cellStyles>
  <dxfs count="24">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val="0"/>
        <color rgb="FFFF0000"/>
      </font>
      <numFmt numFmtId="0" formatCode="General"/>
      <fill>
        <patternFill>
          <bgColor theme="0"/>
        </patternFill>
      </fill>
    </dxf>
    <dxf>
      <font>
        <color rgb="FFFF0000"/>
      </font>
      <fill>
        <patternFill>
          <bgColor theme="0"/>
        </patternFill>
      </fill>
    </dxf>
    <dxf>
      <font>
        <color rgb="FFFF0000"/>
      </font>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57150</xdr:colOff>
      <xdr:row>29</xdr:row>
      <xdr:rowOff>57150</xdr:rowOff>
    </xdr:from>
    <xdr:to>
      <xdr:col>3</xdr:col>
      <xdr:colOff>504825</xdr:colOff>
      <xdr:row>30</xdr:row>
      <xdr:rowOff>28575</xdr:rowOff>
    </xdr:to>
    <xdr:pic>
      <xdr:nvPicPr>
        <xdr:cNvPr id="6187" name="Picture 6" descr="朝"/>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53650" y="5248275"/>
          <a:ext cx="447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66675</xdr:colOff>
      <xdr:row>25</xdr:row>
      <xdr:rowOff>19050</xdr:rowOff>
    </xdr:from>
    <xdr:to>
      <xdr:col>3</xdr:col>
      <xdr:colOff>495300</xdr:colOff>
      <xdr:row>25</xdr:row>
      <xdr:rowOff>180975</xdr:rowOff>
    </xdr:to>
    <xdr:pic>
      <xdr:nvPicPr>
        <xdr:cNvPr id="6188" name="Picture 8" descr="夕"/>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63175" y="4410075"/>
          <a:ext cx="4286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57150</xdr:colOff>
      <xdr:row>20</xdr:row>
      <xdr:rowOff>47625</xdr:rowOff>
    </xdr:from>
    <xdr:to>
      <xdr:col>3</xdr:col>
      <xdr:colOff>466725</xdr:colOff>
      <xdr:row>20</xdr:row>
      <xdr:rowOff>47625</xdr:rowOff>
    </xdr:to>
    <xdr:pic>
      <xdr:nvPicPr>
        <xdr:cNvPr id="6189" name="Picture 9" descr="朝"/>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53650" y="3638550"/>
          <a:ext cx="409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47625</xdr:colOff>
      <xdr:row>37</xdr:row>
      <xdr:rowOff>28575</xdr:rowOff>
    </xdr:from>
    <xdr:to>
      <xdr:col>3</xdr:col>
      <xdr:colOff>495300</xdr:colOff>
      <xdr:row>37</xdr:row>
      <xdr:rowOff>190500</xdr:rowOff>
    </xdr:to>
    <xdr:pic>
      <xdr:nvPicPr>
        <xdr:cNvPr id="6190" name="Picture 10" descr="朝"/>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6819900"/>
          <a:ext cx="447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57150</xdr:colOff>
      <xdr:row>20</xdr:row>
      <xdr:rowOff>28575</xdr:rowOff>
    </xdr:from>
    <xdr:to>
      <xdr:col>3</xdr:col>
      <xdr:colOff>504825</xdr:colOff>
      <xdr:row>21</xdr:row>
      <xdr:rowOff>0</xdr:rowOff>
    </xdr:to>
    <xdr:pic>
      <xdr:nvPicPr>
        <xdr:cNvPr id="6191" name="Picture 6" descr="朝"/>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53650" y="3619500"/>
          <a:ext cx="447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66675</xdr:colOff>
      <xdr:row>36</xdr:row>
      <xdr:rowOff>0</xdr:rowOff>
    </xdr:from>
    <xdr:to>
      <xdr:col>3</xdr:col>
      <xdr:colOff>495300</xdr:colOff>
      <xdr:row>36</xdr:row>
      <xdr:rowOff>161925</xdr:rowOff>
    </xdr:to>
    <xdr:pic>
      <xdr:nvPicPr>
        <xdr:cNvPr id="6192" name="Picture 8" descr="夕"/>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63175" y="6591300"/>
          <a:ext cx="4286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5886450</xdr:colOff>
      <xdr:row>60</xdr:row>
      <xdr:rowOff>57150</xdr:rowOff>
    </xdr:from>
    <xdr:to>
      <xdr:col>3</xdr:col>
      <xdr:colOff>285750</xdr:colOff>
      <xdr:row>67</xdr:row>
      <xdr:rowOff>152400</xdr:rowOff>
    </xdr:to>
    <xdr:grpSp>
      <xdr:nvGrpSpPr>
        <xdr:cNvPr id="6194" name="グループ化 26"/>
        <xdr:cNvGrpSpPr>
          <a:grpSpLocks noChangeAspect="1"/>
        </xdr:cNvGrpSpPr>
      </xdr:nvGrpSpPr>
      <xdr:grpSpPr bwMode="auto">
        <a:xfrm>
          <a:off x="7962900" y="11820525"/>
          <a:ext cx="2419350" cy="1238250"/>
          <a:chOff x="7429500" y="9772650"/>
          <a:chExt cx="2848333" cy="1619250"/>
        </a:xfrm>
      </xdr:grpSpPr>
      <xdr:pic>
        <xdr:nvPicPr>
          <xdr:cNvPr id="6196" name="図 23" descr="sugadaira_o.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29500" y="9772650"/>
            <a:ext cx="2848333"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197" name="図 2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39050" y="10896600"/>
            <a:ext cx="2400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6991350</xdr:colOff>
      <xdr:row>0</xdr:row>
      <xdr:rowOff>28575</xdr:rowOff>
    </xdr:from>
    <xdr:to>
      <xdr:col>3</xdr:col>
      <xdr:colOff>352425</xdr:colOff>
      <xdr:row>3</xdr:row>
      <xdr:rowOff>114300</xdr:rowOff>
    </xdr:to>
    <xdr:pic>
      <xdr:nvPicPr>
        <xdr:cNvPr id="6195" name="Picture 985" descr="藤沢スキー協会ロゴ"/>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067800" y="28575"/>
          <a:ext cx="13811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18</xdr:row>
      <xdr:rowOff>57150</xdr:rowOff>
    </xdr:from>
    <xdr:to>
      <xdr:col>7</xdr:col>
      <xdr:colOff>152400</xdr:colOff>
      <xdr:row>20</xdr:row>
      <xdr:rowOff>85725</xdr:rowOff>
    </xdr:to>
    <xdr:sp macro="" textlink="">
      <xdr:nvSpPr>
        <xdr:cNvPr id="3073" name="角丸四角形 6"/>
        <xdr:cNvSpPr>
          <a:spLocks noChangeArrowheads="1"/>
        </xdr:cNvSpPr>
      </xdr:nvSpPr>
      <xdr:spPr bwMode="auto">
        <a:xfrm>
          <a:off x="581025" y="3962400"/>
          <a:ext cx="904875" cy="371475"/>
        </a:xfrm>
        <a:prstGeom prst="roundRect">
          <a:avLst>
            <a:gd name="adj" fmla="val 16667"/>
          </a:avLst>
        </a:prstGeom>
        <a:solidFill>
          <a:srgbClr val="4F81BD"/>
        </a:solidFill>
        <a:ln w="25400" algn="ctr">
          <a:solidFill>
            <a:srgbClr val="385D8A"/>
          </a:solidFill>
          <a:round/>
          <a:headEnd/>
          <a:tailEnd/>
        </a:ln>
      </xdr:spPr>
      <xdr:txBody>
        <a:bodyPr vertOverflow="clip" wrap="square" lIns="36576" tIns="22860" rIns="36576" bIns="22860" anchor="ctr"/>
        <a:lstStyle/>
        <a:p>
          <a:pPr algn="ctr" rtl="0">
            <a:defRPr sz="1000"/>
          </a:pPr>
          <a:r>
            <a:rPr lang="ja-JP" altLang="en-US" sz="1400" b="1" i="0" u="none" strike="noStrike" baseline="0">
              <a:solidFill>
                <a:srgbClr val="FFFFFF"/>
              </a:solidFill>
              <a:latin typeface="ＭＳ Ｐゴシック"/>
              <a:ea typeface="ＭＳ Ｐゴシック"/>
            </a:rPr>
            <a:t>Ａコース</a:t>
          </a:r>
          <a:endParaRPr lang="ja-JP" altLang="en-US"/>
        </a:p>
      </xdr:txBody>
    </xdr:sp>
    <xdr:clientData/>
  </xdr:twoCellAnchor>
  <xdr:twoCellAnchor>
    <xdr:from>
      <xdr:col>3</xdr:col>
      <xdr:colOff>19050</xdr:colOff>
      <xdr:row>22</xdr:row>
      <xdr:rowOff>9525</xdr:rowOff>
    </xdr:from>
    <xdr:to>
      <xdr:col>7</xdr:col>
      <xdr:colOff>171450</xdr:colOff>
      <xdr:row>24</xdr:row>
      <xdr:rowOff>85725</xdr:rowOff>
    </xdr:to>
    <xdr:sp macro="" textlink="">
      <xdr:nvSpPr>
        <xdr:cNvPr id="3074" name="角丸四角形 7"/>
        <xdr:cNvSpPr>
          <a:spLocks noChangeArrowheads="1"/>
        </xdr:cNvSpPr>
      </xdr:nvSpPr>
      <xdr:spPr bwMode="auto">
        <a:xfrm>
          <a:off x="590550" y="4600575"/>
          <a:ext cx="914400" cy="419100"/>
        </a:xfrm>
        <a:prstGeom prst="roundRect">
          <a:avLst>
            <a:gd name="adj" fmla="val 16667"/>
          </a:avLst>
        </a:prstGeom>
        <a:solidFill>
          <a:srgbClr val="4F81BD"/>
        </a:solidFill>
        <a:ln w="25400" algn="ctr">
          <a:solidFill>
            <a:srgbClr val="385D8A"/>
          </a:solidFill>
          <a:round/>
          <a:headEnd/>
          <a:tailEnd/>
        </a:ln>
      </xdr:spPr>
      <xdr:txBody>
        <a:bodyPr vertOverflow="clip" wrap="square" lIns="36576" tIns="22860" rIns="36576" bIns="22860" anchor="ctr"/>
        <a:lstStyle/>
        <a:p>
          <a:pPr algn="ctr" rtl="0">
            <a:defRPr sz="1000"/>
          </a:pPr>
          <a:r>
            <a:rPr lang="ja-JP" altLang="en-US" sz="1400" b="1" i="0" u="none" strike="noStrike" baseline="0">
              <a:solidFill>
                <a:srgbClr val="FFFFFF"/>
              </a:solidFill>
              <a:latin typeface="ＭＳ Ｐゴシック"/>
              <a:ea typeface="ＭＳ Ｐゴシック"/>
            </a:rPr>
            <a:t>Ｂコース</a:t>
          </a:r>
          <a:endParaRPr lang="ja-JP" altLang="en-US"/>
        </a:p>
      </xdr:txBody>
    </xdr:sp>
    <xdr:clientData/>
  </xdr:twoCellAnchor>
  <xdr:twoCellAnchor>
    <xdr:from>
      <xdr:col>3</xdr:col>
      <xdr:colOff>28575</xdr:colOff>
      <xdr:row>32</xdr:row>
      <xdr:rowOff>38100</xdr:rowOff>
    </xdr:from>
    <xdr:to>
      <xdr:col>13</xdr:col>
      <xdr:colOff>38100</xdr:colOff>
      <xdr:row>33</xdr:row>
      <xdr:rowOff>142875</xdr:rowOff>
    </xdr:to>
    <xdr:sp macro="" textlink="">
      <xdr:nvSpPr>
        <xdr:cNvPr id="3075" name="角丸四角形 2"/>
        <xdr:cNvSpPr>
          <a:spLocks noChangeArrowheads="1"/>
        </xdr:cNvSpPr>
      </xdr:nvSpPr>
      <xdr:spPr bwMode="auto">
        <a:xfrm>
          <a:off x="600075" y="6515100"/>
          <a:ext cx="1914525" cy="276225"/>
        </a:xfrm>
        <a:prstGeom prst="roundRect">
          <a:avLst>
            <a:gd name="adj" fmla="val 16667"/>
          </a:avLst>
        </a:prstGeom>
        <a:solidFill>
          <a:srgbClr val="4F81BD"/>
        </a:solidFill>
        <a:ln w="25400" algn="ctr">
          <a:solidFill>
            <a:srgbClr val="385D8A"/>
          </a:solidFill>
          <a:round/>
          <a:headEnd/>
          <a:tailEnd/>
        </a:ln>
      </xdr:spPr>
      <xdr:txBody>
        <a:bodyPr vertOverflow="clip" wrap="square" lIns="36576" tIns="18288" rIns="0" bIns="18288" anchor="ctr"/>
        <a:lstStyle/>
        <a:p>
          <a:pPr algn="l" rtl="0">
            <a:defRPr sz="1000"/>
          </a:pPr>
          <a:r>
            <a:rPr lang="ja-JP" altLang="en-US" sz="1100" b="1" i="0" u="none" strike="noStrike" baseline="0">
              <a:solidFill>
                <a:srgbClr val="FFFFFF"/>
              </a:solidFill>
              <a:latin typeface="ＭＳ Ｐゴシック"/>
              <a:ea typeface="ＭＳ Ｐゴシック"/>
            </a:rPr>
            <a:t>２月３日（金）　Ａコース</a:t>
          </a:r>
          <a:endParaRPr lang="ja-JP" altLang="en-US"/>
        </a:p>
      </xdr:txBody>
    </xdr:sp>
    <xdr:clientData/>
  </xdr:twoCellAnchor>
  <xdr:twoCellAnchor>
    <xdr:from>
      <xdr:col>3</xdr:col>
      <xdr:colOff>28575</xdr:colOff>
      <xdr:row>38</xdr:row>
      <xdr:rowOff>161925</xdr:rowOff>
    </xdr:from>
    <xdr:to>
      <xdr:col>16</xdr:col>
      <xdr:colOff>57150</xdr:colOff>
      <xdr:row>40</xdr:row>
      <xdr:rowOff>104775</xdr:rowOff>
    </xdr:to>
    <xdr:sp macro="" textlink="">
      <xdr:nvSpPr>
        <xdr:cNvPr id="3076" name="角丸四角形 3"/>
        <xdr:cNvSpPr>
          <a:spLocks noChangeArrowheads="1"/>
        </xdr:cNvSpPr>
      </xdr:nvSpPr>
      <xdr:spPr bwMode="auto">
        <a:xfrm>
          <a:off x="600075" y="7839075"/>
          <a:ext cx="2505075" cy="285750"/>
        </a:xfrm>
        <a:prstGeom prst="roundRect">
          <a:avLst>
            <a:gd name="adj" fmla="val 16667"/>
          </a:avLst>
        </a:prstGeom>
        <a:solidFill>
          <a:srgbClr val="4F81BD"/>
        </a:solidFill>
        <a:ln w="25400" algn="ctr">
          <a:solidFill>
            <a:srgbClr val="385D8A"/>
          </a:solidFill>
          <a:round/>
          <a:headEnd/>
          <a:tailEnd/>
        </a:ln>
      </xdr:spPr>
      <xdr:txBody>
        <a:bodyPr vertOverflow="clip" wrap="square" lIns="36576" tIns="18288" rIns="0" bIns="18288" anchor="ctr"/>
        <a:lstStyle/>
        <a:p>
          <a:pPr algn="l" rtl="0">
            <a:defRPr sz="1000"/>
          </a:pPr>
          <a:r>
            <a:rPr lang="ja-JP" altLang="en-US" sz="1100" b="1" i="0" u="none" strike="noStrike" baseline="0">
              <a:solidFill>
                <a:srgbClr val="FFFFFF"/>
              </a:solidFill>
              <a:latin typeface="ＭＳ Ｐゴシック"/>
              <a:ea typeface="ＭＳ Ｐゴシック"/>
            </a:rPr>
            <a:t>２月４日（土） Ａコース、 Ｂコース</a:t>
          </a:r>
          <a:endParaRPr lang="ja-JP" altLang="en-US"/>
        </a:p>
      </xdr:txBody>
    </xdr:sp>
    <xdr:clientData/>
  </xdr:twoCellAnchor>
  <xdr:twoCellAnchor>
    <xdr:from>
      <xdr:col>3</xdr:col>
      <xdr:colOff>28575</xdr:colOff>
      <xdr:row>45</xdr:row>
      <xdr:rowOff>142875</xdr:rowOff>
    </xdr:from>
    <xdr:to>
      <xdr:col>16</xdr:col>
      <xdr:colOff>66675</xdr:colOff>
      <xdr:row>47</xdr:row>
      <xdr:rowOff>85725</xdr:rowOff>
    </xdr:to>
    <xdr:sp macro="" textlink="">
      <xdr:nvSpPr>
        <xdr:cNvPr id="3077" name="角丸四角形 1"/>
        <xdr:cNvSpPr>
          <a:spLocks noChangeArrowheads="1"/>
        </xdr:cNvSpPr>
      </xdr:nvSpPr>
      <xdr:spPr bwMode="auto">
        <a:xfrm>
          <a:off x="600075" y="9020175"/>
          <a:ext cx="2514600" cy="285750"/>
        </a:xfrm>
        <a:prstGeom prst="roundRect">
          <a:avLst>
            <a:gd name="adj" fmla="val 16667"/>
          </a:avLst>
        </a:prstGeom>
        <a:solidFill>
          <a:srgbClr val="4F81BD"/>
        </a:solidFill>
        <a:ln w="25400" algn="ctr">
          <a:solidFill>
            <a:srgbClr val="385D8A"/>
          </a:solidFill>
          <a:round/>
          <a:headEnd/>
          <a:tailEnd/>
        </a:ln>
      </xdr:spPr>
      <xdr:txBody>
        <a:bodyPr vertOverflow="clip" wrap="square" lIns="36576" tIns="18288" rIns="0" bIns="18288" anchor="ctr"/>
        <a:lstStyle/>
        <a:p>
          <a:pPr algn="l" rtl="0">
            <a:defRPr sz="1000"/>
          </a:pPr>
          <a:r>
            <a:rPr lang="ja-JP" altLang="en-US" sz="1100" b="1" i="0" u="none" strike="noStrike" baseline="0">
              <a:solidFill>
                <a:srgbClr val="FFFFFF"/>
              </a:solidFill>
              <a:latin typeface="ＭＳ Ｐゴシック"/>
              <a:ea typeface="ＭＳ Ｐゴシック"/>
            </a:rPr>
            <a:t>２月５日（日） Ａコース、 Ｂコース</a:t>
          </a:r>
          <a:endParaRPr lang="ja-JP" altLang="en-US"/>
        </a:p>
      </xdr:txBody>
    </xdr:sp>
    <xdr:clientData/>
  </xdr:twoCellAnchor>
  <xdr:twoCellAnchor>
    <xdr:from>
      <xdr:col>41</xdr:col>
      <xdr:colOff>76200</xdr:colOff>
      <xdr:row>0</xdr:row>
      <xdr:rowOff>114300</xdr:rowOff>
    </xdr:from>
    <xdr:to>
      <xdr:col>45</xdr:col>
      <xdr:colOff>133350</xdr:colOff>
      <xdr:row>2</xdr:row>
      <xdr:rowOff>66675</xdr:rowOff>
    </xdr:to>
    <xdr:pic>
      <xdr:nvPicPr>
        <xdr:cNvPr id="3696" name="Picture 6" descr="藤沢スキー協会ロゴ"/>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6700" y="114300"/>
          <a:ext cx="8191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tabSelected="1" view="pageBreakPreview" zoomScaleNormal="100" zoomScaleSheetLayoutView="100" workbookViewId="0">
      <selection sqref="A1:D1"/>
    </sheetView>
  </sheetViews>
  <sheetFormatPr defaultRowHeight="14.25"/>
  <cols>
    <col min="1" max="1" width="13.5" style="2" customWidth="1"/>
    <col min="2" max="2" width="13.75" style="2" bestFit="1" customWidth="1"/>
    <col min="3" max="3" width="105.25" style="2" customWidth="1"/>
    <col min="4" max="4" width="7.125" style="2" customWidth="1"/>
    <col min="5" max="16384" width="9" style="2"/>
  </cols>
  <sheetData>
    <row r="1" spans="1:4" ht="25.5">
      <c r="A1" s="83" t="s">
        <v>117</v>
      </c>
      <c r="B1" s="83"/>
      <c r="C1" s="83"/>
      <c r="D1" s="83"/>
    </row>
    <row r="2" spans="1:4" ht="18.75">
      <c r="A2" s="35" t="s">
        <v>160</v>
      </c>
      <c r="B2" s="35"/>
      <c r="C2" s="35"/>
      <c r="D2" s="35"/>
    </row>
    <row r="3" spans="1:4" ht="11.25" customHeight="1">
      <c r="A3" s="3"/>
      <c r="B3" s="3"/>
    </row>
    <row r="4" spans="1:4">
      <c r="A4" s="67" t="s">
        <v>148</v>
      </c>
      <c r="B4" s="67"/>
      <c r="C4" s="67"/>
      <c r="D4" s="67"/>
    </row>
    <row r="5" spans="1:4">
      <c r="A5" s="67" t="s">
        <v>158</v>
      </c>
      <c r="B5" s="67"/>
      <c r="C5" s="67"/>
      <c r="D5" s="67"/>
    </row>
    <row r="6" spans="1:4">
      <c r="A6" s="67" t="s">
        <v>137</v>
      </c>
      <c r="B6" s="67"/>
      <c r="C6" s="67"/>
      <c r="D6" s="67"/>
    </row>
    <row r="7" spans="1:4" ht="7.5" customHeight="1">
      <c r="A7" s="4"/>
      <c r="B7" s="4"/>
      <c r="C7" s="5"/>
    </row>
    <row r="8" spans="1:4" s="6" customFormat="1" ht="19.5" customHeight="1">
      <c r="A8" s="86" t="s">
        <v>79</v>
      </c>
      <c r="B8" s="86"/>
      <c r="C8" s="86"/>
      <c r="D8" s="86"/>
    </row>
    <row r="9" spans="1:4" s="7" customFormat="1" ht="19.5" customHeight="1">
      <c r="A9" s="86" t="s">
        <v>90</v>
      </c>
      <c r="B9" s="86"/>
      <c r="C9" s="86"/>
      <c r="D9" s="86"/>
    </row>
    <row r="10" spans="1:4" s="7" customFormat="1" ht="19.5" customHeight="1">
      <c r="A10" s="86" t="s">
        <v>141</v>
      </c>
      <c r="B10" s="86"/>
      <c r="C10" s="86"/>
      <c r="D10" s="86"/>
    </row>
    <row r="11" spans="1:4" ht="22.5" customHeight="1">
      <c r="A11" s="87" t="s">
        <v>118</v>
      </c>
      <c r="B11" s="87"/>
      <c r="C11" s="87"/>
      <c r="D11" s="87"/>
    </row>
    <row r="12" spans="1:4" ht="22.5" customHeight="1">
      <c r="A12" s="87" t="s">
        <v>119</v>
      </c>
      <c r="B12" s="87"/>
      <c r="C12" s="87"/>
      <c r="D12" s="87"/>
    </row>
    <row r="13" spans="1:4" ht="15.75" customHeight="1">
      <c r="A13" s="88" t="s">
        <v>142</v>
      </c>
      <c r="B13" s="89"/>
      <c r="C13" s="89"/>
      <c r="D13" s="89"/>
    </row>
    <row r="14" spans="1:4" s="8" customFormat="1" ht="15.75" customHeight="1">
      <c r="A14" s="88" t="s">
        <v>143</v>
      </c>
      <c r="B14" s="90"/>
      <c r="C14" s="90"/>
      <c r="D14" s="90"/>
    </row>
    <row r="15" spans="1:4" s="8" customFormat="1" ht="15.75" customHeight="1">
      <c r="A15" s="88" t="s">
        <v>159</v>
      </c>
      <c r="B15" s="90"/>
      <c r="C15" s="90"/>
      <c r="D15" s="90"/>
    </row>
    <row r="16" spans="1:4" s="8" customFormat="1" ht="15.75" customHeight="1">
      <c r="A16" s="88" t="s">
        <v>145</v>
      </c>
      <c r="B16" s="90"/>
      <c r="C16" s="90"/>
      <c r="D16" s="90"/>
    </row>
    <row r="17" spans="1:4" ht="9.75" customHeight="1">
      <c r="A17" s="91"/>
      <c r="B17" s="91"/>
      <c r="C17" s="91"/>
      <c r="D17" s="91"/>
    </row>
    <row r="18" spans="1:4" ht="20.25">
      <c r="A18" s="9" t="s">
        <v>68</v>
      </c>
      <c r="B18" s="84" t="s">
        <v>157</v>
      </c>
      <c r="C18" s="85"/>
      <c r="D18" s="10" t="s">
        <v>138</v>
      </c>
    </row>
    <row r="19" spans="1:4" ht="15.75" customHeight="1">
      <c r="A19" s="95" t="s">
        <v>120</v>
      </c>
      <c r="B19" s="92" t="s">
        <v>102</v>
      </c>
      <c r="C19" s="93"/>
      <c r="D19" s="94"/>
    </row>
    <row r="20" spans="1:4" ht="15.75" customHeight="1">
      <c r="A20" s="75"/>
      <c r="B20" s="80" t="s">
        <v>78</v>
      </c>
      <c r="C20" s="81"/>
      <c r="D20" s="82"/>
    </row>
    <row r="21" spans="1:4" ht="15.75" customHeight="1">
      <c r="A21" s="73" t="s">
        <v>121</v>
      </c>
      <c r="B21" s="41" t="s">
        <v>94</v>
      </c>
      <c r="C21" s="37" t="s">
        <v>72</v>
      </c>
      <c r="D21" s="68"/>
    </row>
    <row r="22" spans="1:4" ht="15.75" customHeight="1">
      <c r="A22" s="74"/>
      <c r="B22" s="43" t="s">
        <v>98</v>
      </c>
      <c r="C22" s="44" t="s">
        <v>103</v>
      </c>
      <c r="D22" s="69"/>
    </row>
    <row r="23" spans="1:4" ht="15.75" customHeight="1">
      <c r="A23" s="74"/>
      <c r="B23" s="43"/>
      <c r="C23" s="45" t="s">
        <v>150</v>
      </c>
      <c r="D23" s="69"/>
    </row>
    <row r="24" spans="1:4" ht="15.75" customHeight="1">
      <c r="A24" s="74"/>
      <c r="B24" s="43"/>
      <c r="C24" s="44" t="s">
        <v>105</v>
      </c>
      <c r="D24" s="69"/>
    </row>
    <row r="25" spans="1:4" ht="15.75" customHeight="1">
      <c r="A25" s="74"/>
      <c r="B25" s="43"/>
      <c r="C25" s="45" t="s">
        <v>151</v>
      </c>
      <c r="D25" s="69"/>
    </row>
    <row r="26" spans="1:4" ht="15.75" customHeight="1">
      <c r="A26" s="74"/>
      <c r="B26" s="42" t="s">
        <v>95</v>
      </c>
      <c r="C26" s="39" t="s">
        <v>73</v>
      </c>
      <c r="D26" s="69"/>
    </row>
    <row r="27" spans="1:4" ht="15.75" customHeight="1">
      <c r="A27" s="74"/>
      <c r="B27" s="70" t="s">
        <v>135</v>
      </c>
      <c r="C27" s="71"/>
      <c r="D27" s="72"/>
    </row>
    <row r="28" spans="1:4" ht="15.75" customHeight="1">
      <c r="A28" s="75"/>
      <c r="B28" s="80" t="s">
        <v>78</v>
      </c>
      <c r="C28" s="81"/>
      <c r="D28" s="82"/>
    </row>
    <row r="29" spans="1:4" ht="15.75" customHeight="1">
      <c r="A29" s="73" t="s">
        <v>122</v>
      </c>
      <c r="B29" s="77" t="s">
        <v>77</v>
      </c>
      <c r="C29" s="78"/>
      <c r="D29" s="79"/>
    </row>
    <row r="30" spans="1:4" ht="15.75" customHeight="1">
      <c r="A30" s="74"/>
      <c r="B30" s="42" t="s">
        <v>94</v>
      </c>
      <c r="C30" s="38" t="s">
        <v>74</v>
      </c>
      <c r="D30" s="69"/>
    </row>
    <row r="31" spans="1:4" ht="15.75" customHeight="1">
      <c r="A31" s="74"/>
      <c r="B31" s="42" t="s">
        <v>96</v>
      </c>
      <c r="C31" s="38" t="s">
        <v>75</v>
      </c>
      <c r="D31" s="69"/>
    </row>
    <row r="32" spans="1:4" ht="15.75" customHeight="1">
      <c r="A32" s="74"/>
      <c r="B32" s="43" t="s">
        <v>99</v>
      </c>
      <c r="C32" s="46" t="s">
        <v>161</v>
      </c>
      <c r="D32" s="69"/>
    </row>
    <row r="33" spans="1:5" ht="15.75" customHeight="1">
      <c r="A33" s="74"/>
      <c r="B33" s="43"/>
      <c r="C33" s="47" t="s">
        <v>152</v>
      </c>
      <c r="D33" s="69"/>
    </row>
    <row r="34" spans="1:5" ht="15.75" customHeight="1">
      <c r="A34" s="74"/>
      <c r="B34" s="43"/>
      <c r="C34" s="45" t="s">
        <v>153</v>
      </c>
      <c r="D34" s="69"/>
    </row>
    <row r="35" spans="1:5" ht="15.75" customHeight="1">
      <c r="A35" s="74"/>
      <c r="B35" s="43"/>
      <c r="C35" s="44" t="s">
        <v>106</v>
      </c>
      <c r="D35" s="69"/>
    </row>
    <row r="36" spans="1:5" ht="15.75" customHeight="1">
      <c r="A36" s="74"/>
      <c r="B36" s="43"/>
      <c r="C36" s="45" t="s">
        <v>154</v>
      </c>
      <c r="D36" s="69"/>
    </row>
    <row r="37" spans="1:5" ht="15.75" customHeight="1">
      <c r="A37" s="75"/>
      <c r="B37" s="53" t="s">
        <v>100</v>
      </c>
      <c r="C37" s="40" t="s">
        <v>93</v>
      </c>
      <c r="D37" s="76"/>
    </row>
    <row r="38" spans="1:5" ht="15.75" customHeight="1">
      <c r="A38" s="73" t="s">
        <v>123</v>
      </c>
      <c r="B38" s="41" t="s">
        <v>94</v>
      </c>
      <c r="C38" s="37" t="s">
        <v>72</v>
      </c>
      <c r="D38" s="11"/>
    </row>
    <row r="39" spans="1:5" ht="15.75" customHeight="1">
      <c r="A39" s="74"/>
      <c r="B39" s="43" t="s">
        <v>101</v>
      </c>
      <c r="C39" s="44" t="s">
        <v>104</v>
      </c>
      <c r="D39" s="12"/>
    </row>
    <row r="40" spans="1:5" ht="15.75" customHeight="1">
      <c r="A40" s="74"/>
      <c r="B40" s="48"/>
      <c r="C40" s="44" t="s">
        <v>149</v>
      </c>
      <c r="D40" s="12"/>
    </row>
    <row r="41" spans="1:5" ht="15.75" customHeight="1">
      <c r="A41" s="74"/>
      <c r="B41" s="48"/>
      <c r="C41" s="45" t="s">
        <v>155</v>
      </c>
      <c r="D41" s="12"/>
    </row>
    <row r="42" spans="1:5" ht="15.75" customHeight="1">
      <c r="A42" s="74"/>
      <c r="B42" s="48"/>
      <c r="C42" s="44" t="s">
        <v>107</v>
      </c>
      <c r="D42" s="12"/>
    </row>
    <row r="43" spans="1:5" ht="15.75" customHeight="1">
      <c r="A43" s="74"/>
      <c r="B43" s="48"/>
      <c r="C43" s="45" t="s">
        <v>156</v>
      </c>
      <c r="D43" s="12"/>
    </row>
    <row r="44" spans="1:5" ht="15.75" customHeight="1">
      <c r="A44" s="98"/>
      <c r="B44" s="64" t="s">
        <v>97</v>
      </c>
      <c r="C44" s="65" t="s">
        <v>136</v>
      </c>
      <c r="D44" s="66"/>
    </row>
    <row r="45" spans="1:5" ht="7.5" customHeight="1">
      <c r="A45" s="96"/>
      <c r="B45" s="96"/>
      <c r="C45" s="96"/>
      <c r="D45" s="96"/>
      <c r="E45" s="14"/>
    </row>
    <row r="46" spans="1:5">
      <c r="A46" s="97" t="s">
        <v>3</v>
      </c>
      <c r="B46" s="97"/>
      <c r="C46" s="97"/>
      <c r="D46" s="97"/>
    </row>
    <row r="47" spans="1:5">
      <c r="A47" s="67" t="s">
        <v>9</v>
      </c>
      <c r="B47" s="67"/>
      <c r="C47" s="67"/>
      <c r="D47" s="67"/>
    </row>
    <row r="48" spans="1:5" ht="15" customHeight="1">
      <c r="A48" s="67" t="s">
        <v>124</v>
      </c>
      <c r="B48" s="67"/>
      <c r="C48" s="67"/>
      <c r="D48" s="67"/>
      <c r="E48" s="14"/>
    </row>
    <row r="49" spans="1:5" ht="7.5" customHeight="1">
      <c r="A49" s="67"/>
      <c r="B49" s="67"/>
      <c r="C49" s="67"/>
      <c r="D49" s="67"/>
      <c r="E49" s="14"/>
    </row>
    <row r="50" spans="1:5">
      <c r="A50" s="67" t="s">
        <v>147</v>
      </c>
      <c r="B50" s="67"/>
      <c r="C50" s="67"/>
      <c r="D50" s="67"/>
    </row>
    <row r="51" spans="1:5">
      <c r="A51" s="67" t="s">
        <v>4</v>
      </c>
      <c r="B51" s="67"/>
      <c r="C51" s="67"/>
      <c r="D51" s="67"/>
    </row>
    <row r="52" spans="1:5" ht="7.5" customHeight="1">
      <c r="A52" s="67"/>
      <c r="B52" s="67"/>
      <c r="C52" s="67"/>
      <c r="D52" s="67"/>
    </row>
    <row r="53" spans="1:5" ht="15" customHeight="1">
      <c r="A53" s="67" t="s">
        <v>146</v>
      </c>
      <c r="B53" s="67"/>
      <c r="C53" s="67"/>
      <c r="D53" s="67"/>
      <c r="E53" s="14"/>
    </row>
    <row r="54" spans="1:5" ht="15" customHeight="1">
      <c r="A54" s="67" t="s">
        <v>17</v>
      </c>
      <c r="B54" s="67"/>
      <c r="C54" s="67"/>
      <c r="D54" s="67"/>
      <c r="E54" s="14"/>
    </row>
    <row r="55" spans="1:5" ht="15" customHeight="1">
      <c r="A55" s="67" t="s">
        <v>134</v>
      </c>
      <c r="B55" s="67"/>
      <c r="C55" s="67"/>
      <c r="D55" s="67"/>
      <c r="E55" s="14"/>
    </row>
    <row r="56" spans="1:5" ht="15" customHeight="1">
      <c r="A56" s="67" t="s">
        <v>130</v>
      </c>
      <c r="B56" s="67"/>
      <c r="C56" s="67"/>
      <c r="D56" s="67"/>
      <c r="E56" s="14"/>
    </row>
    <row r="57" spans="1:5" ht="15" customHeight="1">
      <c r="A57" s="67" t="s">
        <v>10</v>
      </c>
      <c r="B57" s="67"/>
      <c r="C57" s="67"/>
      <c r="D57" s="67"/>
      <c r="E57" s="14"/>
    </row>
    <row r="58" spans="1:5" ht="15" customHeight="1">
      <c r="A58" s="67" t="s">
        <v>5</v>
      </c>
      <c r="B58" s="67"/>
      <c r="C58" s="67"/>
      <c r="D58" s="67"/>
      <c r="E58" s="14"/>
    </row>
    <row r="59" spans="1:5" ht="15" customHeight="1">
      <c r="A59" s="50" t="s">
        <v>0</v>
      </c>
      <c r="B59" s="50"/>
      <c r="C59" s="50"/>
      <c r="D59" s="50"/>
      <c r="E59" s="14"/>
    </row>
    <row r="60" spans="1:5" ht="15" customHeight="1">
      <c r="A60" s="67" t="s">
        <v>133</v>
      </c>
      <c r="B60" s="67"/>
      <c r="C60" s="67"/>
      <c r="D60" s="67"/>
      <c r="E60" s="14"/>
    </row>
    <row r="61" spans="1:5" ht="7.5" customHeight="1">
      <c r="A61" s="67"/>
      <c r="B61" s="67"/>
      <c r="C61" s="67"/>
      <c r="D61" s="67"/>
      <c r="E61" s="14"/>
    </row>
    <row r="62" spans="1:5" ht="15" customHeight="1">
      <c r="A62" s="67" t="s">
        <v>18</v>
      </c>
      <c r="B62" s="67"/>
      <c r="C62" s="67"/>
      <c r="D62" s="67"/>
      <c r="E62" s="14"/>
    </row>
    <row r="63" spans="1:5" ht="15" customHeight="1">
      <c r="A63" s="67" t="s">
        <v>6</v>
      </c>
      <c r="B63" s="67"/>
      <c r="C63" s="67"/>
      <c r="D63" s="67"/>
      <c r="E63" s="14"/>
    </row>
    <row r="64" spans="1:5" ht="15" customHeight="1">
      <c r="A64" s="67" t="s">
        <v>7</v>
      </c>
      <c r="B64" s="67"/>
      <c r="C64" s="67"/>
      <c r="D64" s="67"/>
      <c r="E64" s="14"/>
    </row>
    <row r="65" spans="1:5" ht="15" customHeight="1">
      <c r="A65" s="67" t="s">
        <v>83</v>
      </c>
      <c r="B65" s="67"/>
      <c r="C65" s="67"/>
      <c r="D65" s="67"/>
      <c r="E65" s="14"/>
    </row>
    <row r="66" spans="1:5" ht="15" customHeight="1">
      <c r="A66" s="67" t="s">
        <v>1</v>
      </c>
      <c r="B66" s="67"/>
      <c r="C66" s="67"/>
      <c r="D66" s="67"/>
      <c r="E66" s="14"/>
    </row>
    <row r="67" spans="1:5" ht="7.5" customHeight="1">
      <c r="A67" s="67"/>
      <c r="B67" s="67"/>
      <c r="C67" s="67"/>
      <c r="D67" s="67"/>
      <c r="E67" s="14"/>
    </row>
    <row r="68" spans="1:5" ht="15" customHeight="1">
      <c r="A68" s="67" t="s">
        <v>76</v>
      </c>
      <c r="B68" s="67"/>
      <c r="C68" s="67"/>
      <c r="D68" s="67"/>
      <c r="E68" s="14"/>
    </row>
    <row r="69" spans="1:5" ht="15" customHeight="1">
      <c r="A69" s="67" t="s">
        <v>140</v>
      </c>
      <c r="B69" s="67"/>
      <c r="C69" s="67"/>
      <c r="D69" s="67"/>
      <c r="E69" s="14"/>
    </row>
    <row r="70" spans="1:5" ht="15" customHeight="1">
      <c r="A70" s="67" t="s">
        <v>139</v>
      </c>
      <c r="B70" s="67"/>
      <c r="C70" s="67"/>
      <c r="D70" s="67"/>
      <c r="E70" s="14"/>
    </row>
    <row r="71" spans="1:5">
      <c r="A71" s="67" t="s">
        <v>8</v>
      </c>
      <c r="B71" s="67"/>
      <c r="C71" s="67"/>
      <c r="D71" s="67"/>
    </row>
    <row r="72" spans="1:5">
      <c r="A72" s="67" t="s">
        <v>132</v>
      </c>
      <c r="B72" s="67"/>
      <c r="C72" s="67"/>
      <c r="D72" s="67"/>
    </row>
    <row r="73" spans="1:5">
      <c r="A73" s="67" t="s">
        <v>2</v>
      </c>
      <c r="B73" s="67"/>
      <c r="C73" s="67"/>
      <c r="D73" s="67"/>
    </row>
    <row r="74" spans="1:5" ht="7.5" customHeight="1">
      <c r="A74" s="67"/>
      <c r="B74" s="67"/>
      <c r="C74" s="67"/>
      <c r="D74" s="67"/>
      <c r="E74" s="14"/>
    </row>
    <row r="75" spans="1:5">
      <c r="A75" s="67" t="s">
        <v>131</v>
      </c>
      <c r="B75" s="67"/>
      <c r="C75" s="67"/>
      <c r="D75" s="67"/>
    </row>
    <row r="76" spans="1:5" ht="9" customHeight="1">
      <c r="A76" s="50"/>
      <c r="B76" s="50"/>
      <c r="C76" s="50"/>
      <c r="D76" s="50"/>
    </row>
    <row r="77" spans="1:5">
      <c r="A77" s="67" t="s">
        <v>11</v>
      </c>
      <c r="B77" s="67"/>
      <c r="C77" s="67"/>
      <c r="D77" s="67"/>
    </row>
    <row r="78" spans="1:5">
      <c r="A78" s="67" t="s">
        <v>12</v>
      </c>
      <c r="B78" s="67"/>
      <c r="C78" s="67"/>
      <c r="D78" s="67"/>
    </row>
    <row r="79" spans="1:5">
      <c r="A79" s="67" t="s">
        <v>13</v>
      </c>
      <c r="B79" s="67"/>
      <c r="C79" s="67"/>
      <c r="D79" s="67"/>
    </row>
    <row r="80" spans="1:5">
      <c r="A80" s="67" t="s">
        <v>14</v>
      </c>
      <c r="B80" s="67"/>
      <c r="C80" s="67"/>
      <c r="D80" s="67"/>
    </row>
    <row r="81" spans="1:4">
      <c r="A81" s="67" t="s">
        <v>15</v>
      </c>
      <c r="B81" s="67"/>
      <c r="C81" s="67"/>
      <c r="D81" s="67"/>
    </row>
    <row r="82" spans="1:4">
      <c r="A82" s="67" t="s">
        <v>16</v>
      </c>
      <c r="B82" s="67"/>
      <c r="C82" s="67"/>
      <c r="D82" s="67"/>
    </row>
    <row r="83" spans="1:4" ht="15.75">
      <c r="A83" s="16" t="s">
        <v>71</v>
      </c>
      <c r="B83" s="16"/>
      <c r="C83" s="49" t="s">
        <v>125</v>
      </c>
    </row>
  </sheetData>
  <sheetProtection password="DF4C" sheet="1" objects="1" scenarios="1" selectLockedCells="1"/>
  <mergeCells count="62">
    <mergeCell ref="A77:D77"/>
    <mergeCell ref="A69:D69"/>
    <mergeCell ref="A53:D53"/>
    <mergeCell ref="A71:D71"/>
    <mergeCell ref="A70:D70"/>
    <mergeCell ref="A75:D75"/>
    <mergeCell ref="A72:D72"/>
    <mergeCell ref="A73:D73"/>
    <mergeCell ref="A74:D74"/>
    <mergeCell ref="A68:D68"/>
    <mergeCell ref="A67:D67"/>
    <mergeCell ref="A78:D78"/>
    <mergeCell ref="A82:D82"/>
    <mergeCell ref="A79:D79"/>
    <mergeCell ref="A80:D80"/>
    <mergeCell ref="A81:D81"/>
    <mergeCell ref="A52:D52"/>
    <mergeCell ref="A55:D55"/>
    <mergeCell ref="A51:D51"/>
    <mergeCell ref="A56:D56"/>
    <mergeCell ref="A66:D66"/>
    <mergeCell ref="A61:D61"/>
    <mergeCell ref="A57:D57"/>
    <mergeCell ref="A54:D54"/>
    <mergeCell ref="A58:D58"/>
    <mergeCell ref="A60:D60"/>
    <mergeCell ref="A65:D65"/>
    <mergeCell ref="A62:D62"/>
    <mergeCell ref="A63:D63"/>
    <mergeCell ref="A64:D64"/>
    <mergeCell ref="B19:D19"/>
    <mergeCell ref="B20:D20"/>
    <mergeCell ref="A19:A20"/>
    <mergeCell ref="A45:D45"/>
    <mergeCell ref="A49:D49"/>
    <mergeCell ref="A46:D46"/>
    <mergeCell ref="A47:D47"/>
    <mergeCell ref="A48:D48"/>
    <mergeCell ref="A38:A44"/>
    <mergeCell ref="A1:D1"/>
    <mergeCell ref="A4:D4"/>
    <mergeCell ref="A5:D5"/>
    <mergeCell ref="B18:C18"/>
    <mergeCell ref="A6:D6"/>
    <mergeCell ref="A8:D8"/>
    <mergeCell ref="A9:D9"/>
    <mergeCell ref="A11:D11"/>
    <mergeCell ref="A12:D12"/>
    <mergeCell ref="A13:D13"/>
    <mergeCell ref="A14:D14"/>
    <mergeCell ref="A17:D17"/>
    <mergeCell ref="A16:D16"/>
    <mergeCell ref="A10:D10"/>
    <mergeCell ref="A15:D15"/>
    <mergeCell ref="A50:D50"/>
    <mergeCell ref="D21:D26"/>
    <mergeCell ref="B27:D27"/>
    <mergeCell ref="A29:A37"/>
    <mergeCell ref="D30:D37"/>
    <mergeCell ref="B29:D29"/>
    <mergeCell ref="A21:A28"/>
    <mergeCell ref="B28:D28"/>
  </mergeCells>
  <phoneticPr fontId="4"/>
  <pageMargins left="0.39370078740157483" right="0.23622047244094491" top="0.51181102362204722" bottom="0.28000000000000003" header="0.31496062992125984" footer="0.18"/>
  <pageSetup paperSize="9" scale="7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6"/>
  <sheetViews>
    <sheetView view="pageBreakPreview" topLeftCell="A76" zoomScaleNormal="100" zoomScaleSheetLayoutView="100" workbookViewId="0">
      <selection activeCell="H6" sqref="H6:AR7"/>
    </sheetView>
  </sheetViews>
  <sheetFormatPr defaultRowHeight="13.5"/>
  <cols>
    <col min="1" max="46" width="2.5" style="1" customWidth="1"/>
    <col min="47" max="47" width="9" style="1"/>
    <col min="48" max="48" width="11.625" style="1" bestFit="1" customWidth="1"/>
    <col min="49" max="16384" width="9" style="1"/>
  </cols>
  <sheetData>
    <row r="1" spans="1:48" ht="25.5">
      <c r="A1" s="131" t="s">
        <v>126</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row>
    <row r="2" spans="1:48" ht="18.75">
      <c r="A2" s="132" t="s">
        <v>160</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row>
    <row r="3" spans="1:48">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row>
    <row r="4" spans="1:48">
      <c r="A4" s="13"/>
      <c r="B4" s="133" t="s">
        <v>114</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34"/>
      <c r="AG4" s="143"/>
      <c r="AH4" s="143"/>
      <c r="AI4" s="143"/>
      <c r="AJ4" s="143"/>
      <c r="AK4" s="34" t="s">
        <v>28</v>
      </c>
      <c r="AL4" s="135"/>
      <c r="AM4" s="135"/>
      <c r="AN4" s="34" t="s">
        <v>29</v>
      </c>
      <c r="AO4" s="135"/>
      <c r="AP4" s="135"/>
      <c r="AQ4" s="134" t="s">
        <v>66</v>
      </c>
      <c r="AR4" s="134"/>
      <c r="AS4" s="134"/>
      <c r="AT4" s="13"/>
    </row>
    <row r="5" spans="1:48" ht="18.75" customHeight="1">
      <c r="A5" s="13"/>
      <c r="B5" s="136" t="s">
        <v>38</v>
      </c>
      <c r="C5" s="137"/>
      <c r="D5" s="137"/>
      <c r="E5" s="137"/>
      <c r="F5" s="138"/>
      <c r="G5" s="17"/>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8"/>
      <c r="AT5" s="13"/>
    </row>
    <row r="6" spans="1:48" ht="18.75" customHeight="1">
      <c r="A6" s="13"/>
      <c r="B6" s="146" t="s">
        <v>39</v>
      </c>
      <c r="C6" s="147"/>
      <c r="D6" s="147"/>
      <c r="E6" s="147"/>
      <c r="F6" s="148"/>
      <c r="G6" s="175"/>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71"/>
      <c r="AT6" s="13"/>
    </row>
    <row r="7" spans="1:48" ht="18.75" customHeight="1">
      <c r="A7" s="13"/>
      <c r="B7" s="149"/>
      <c r="C7" s="150"/>
      <c r="D7" s="150"/>
      <c r="E7" s="150"/>
      <c r="F7" s="151"/>
      <c r="G7" s="152"/>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72"/>
      <c r="AT7" s="13"/>
      <c r="AV7" s="62"/>
    </row>
    <row r="8" spans="1:48" ht="18.75" customHeight="1">
      <c r="A8" s="13"/>
      <c r="B8" s="136" t="s">
        <v>67</v>
      </c>
      <c r="C8" s="137"/>
      <c r="D8" s="137"/>
      <c r="E8" s="137"/>
      <c r="F8" s="138"/>
      <c r="G8" s="17"/>
      <c r="H8" s="110"/>
      <c r="I8" s="110"/>
      <c r="J8" s="110"/>
      <c r="K8" s="18"/>
      <c r="L8" s="153" t="s">
        <v>27</v>
      </c>
      <c r="M8" s="145"/>
      <c r="N8" s="145"/>
      <c r="O8" s="154"/>
      <c r="P8" s="17"/>
      <c r="Q8" s="173"/>
      <c r="R8" s="173"/>
      <c r="S8" s="173"/>
      <c r="T8" s="173"/>
      <c r="U8" s="145" t="s">
        <v>28</v>
      </c>
      <c r="V8" s="145"/>
      <c r="W8" s="173"/>
      <c r="X8" s="173"/>
      <c r="Y8" s="145" t="s">
        <v>29</v>
      </c>
      <c r="Z8" s="145"/>
      <c r="AA8" s="173"/>
      <c r="AB8" s="173"/>
      <c r="AC8" s="173"/>
      <c r="AD8" s="145" t="s">
        <v>30</v>
      </c>
      <c r="AE8" s="145"/>
      <c r="AF8" s="19" t="s">
        <v>31</v>
      </c>
      <c r="AG8" s="144" t="str">
        <f>IF(OR($Q$8="",$W$8="",$AA$8=""),"",IF(OR($AG$4="",$AL$4="",$AO$4=""),"記入日未入力",DATEDIF(DATE($Q$8,$W$8,$AA$8),DATE($AG$4,$AL$4,$AO$4),"Y")))</f>
        <v/>
      </c>
      <c r="AH8" s="144"/>
      <c r="AI8" s="144"/>
      <c r="AJ8" s="144"/>
      <c r="AK8" s="99" t="s">
        <v>144</v>
      </c>
      <c r="AL8" s="99"/>
      <c r="AM8" s="99"/>
      <c r="AN8" s="99"/>
      <c r="AO8" s="99"/>
      <c r="AP8" s="99"/>
      <c r="AQ8" s="99"/>
      <c r="AR8" s="99"/>
      <c r="AS8" s="100"/>
      <c r="AT8" s="13"/>
      <c r="AV8" s="61"/>
    </row>
    <row r="9" spans="1:48" ht="18.75" customHeight="1">
      <c r="A9" s="13"/>
      <c r="B9" s="136" t="s">
        <v>40</v>
      </c>
      <c r="C9" s="137"/>
      <c r="D9" s="137"/>
      <c r="E9" s="137"/>
      <c r="F9" s="138"/>
      <c r="G9" s="17"/>
      <c r="H9" s="155"/>
      <c r="I9" s="155"/>
      <c r="J9" s="155"/>
      <c r="K9" s="155"/>
      <c r="L9" s="155"/>
      <c r="M9" s="155"/>
      <c r="N9" s="155"/>
      <c r="O9" s="155"/>
      <c r="P9" s="155"/>
      <c r="Q9" s="155"/>
      <c r="R9" s="155"/>
      <c r="S9" s="155"/>
      <c r="T9" s="155"/>
      <c r="U9" s="155"/>
      <c r="V9" s="155"/>
      <c r="W9" s="155"/>
      <c r="X9" s="155"/>
      <c r="Y9" s="145" t="s">
        <v>112</v>
      </c>
      <c r="Z9" s="145"/>
      <c r="AA9" s="145"/>
      <c r="AB9" s="145"/>
      <c r="AC9" s="145"/>
      <c r="AD9" s="145"/>
      <c r="AE9" s="145"/>
      <c r="AF9" s="145"/>
      <c r="AG9" s="145"/>
      <c r="AH9" s="145"/>
      <c r="AI9" s="145"/>
      <c r="AJ9" s="145"/>
      <c r="AK9" s="145"/>
      <c r="AL9" s="145"/>
      <c r="AM9" s="145"/>
      <c r="AN9" s="145"/>
      <c r="AO9" s="145"/>
      <c r="AP9" s="145"/>
      <c r="AQ9" s="145"/>
      <c r="AR9" s="145"/>
      <c r="AS9" s="170"/>
      <c r="AT9" s="13"/>
      <c r="AV9" s="62"/>
    </row>
    <row r="10" spans="1:48" ht="18.75" customHeight="1">
      <c r="A10" s="13"/>
      <c r="B10" s="146" t="s">
        <v>41</v>
      </c>
      <c r="C10" s="147"/>
      <c r="D10" s="147"/>
      <c r="E10" s="147"/>
      <c r="F10" s="148"/>
      <c r="G10" s="20" t="s">
        <v>42</v>
      </c>
      <c r="H10" s="140"/>
      <c r="I10" s="140"/>
      <c r="J10" s="21" t="s">
        <v>43</v>
      </c>
      <c r="K10" s="140"/>
      <c r="L10" s="140"/>
      <c r="M10" s="140"/>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12"/>
      <c r="AT10" s="13"/>
      <c r="AV10" s="61"/>
    </row>
    <row r="11" spans="1:48" ht="18.75" customHeight="1">
      <c r="A11" s="13"/>
      <c r="B11" s="149"/>
      <c r="C11" s="150"/>
      <c r="D11" s="150"/>
      <c r="E11" s="150"/>
      <c r="F11" s="151"/>
      <c r="G11" s="152"/>
      <c r="H11" s="127"/>
      <c r="I11" s="127"/>
      <c r="J11" s="127"/>
      <c r="K11" s="127"/>
      <c r="L11" s="127"/>
      <c r="M11" s="2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13"/>
      <c r="AT11" s="13"/>
    </row>
    <row r="12" spans="1:48" ht="18.75" customHeight="1">
      <c r="A12" s="13"/>
      <c r="B12" s="136" t="s">
        <v>44</v>
      </c>
      <c r="C12" s="137"/>
      <c r="D12" s="137"/>
      <c r="E12" s="137"/>
      <c r="F12" s="138"/>
      <c r="G12" s="23"/>
      <c r="H12" s="139"/>
      <c r="I12" s="139"/>
      <c r="J12" s="139"/>
      <c r="K12" s="139"/>
      <c r="L12" s="139"/>
      <c r="M12" s="139"/>
      <c r="N12" s="139"/>
      <c r="O12" s="139"/>
      <c r="P12" s="139"/>
      <c r="Q12" s="139"/>
      <c r="R12" s="139"/>
      <c r="S12" s="139"/>
      <c r="T12" s="139"/>
      <c r="U12" s="139"/>
      <c r="V12" s="24"/>
      <c r="W12" s="153" t="s">
        <v>26</v>
      </c>
      <c r="X12" s="145"/>
      <c r="Y12" s="145"/>
      <c r="Z12" s="154"/>
      <c r="AA12" s="23"/>
      <c r="AB12" s="139"/>
      <c r="AC12" s="139"/>
      <c r="AD12" s="139"/>
      <c r="AE12" s="139"/>
      <c r="AF12" s="139"/>
      <c r="AG12" s="139"/>
      <c r="AH12" s="139"/>
      <c r="AI12" s="139"/>
      <c r="AJ12" s="139"/>
      <c r="AK12" s="139"/>
      <c r="AL12" s="139"/>
      <c r="AM12" s="139"/>
      <c r="AN12" s="139"/>
      <c r="AO12" s="139"/>
      <c r="AP12" s="139"/>
      <c r="AQ12" s="139"/>
      <c r="AR12" s="139"/>
      <c r="AS12" s="24"/>
      <c r="AT12" s="13"/>
    </row>
    <row r="13" spans="1:48" ht="18.75" customHeight="1">
      <c r="A13" s="13"/>
      <c r="B13" s="136" t="s">
        <v>45</v>
      </c>
      <c r="C13" s="137"/>
      <c r="D13" s="137"/>
      <c r="E13" s="137"/>
      <c r="F13" s="138"/>
      <c r="G13" s="23"/>
      <c r="H13" s="139"/>
      <c r="I13" s="139"/>
      <c r="J13" s="139"/>
      <c r="K13" s="139"/>
      <c r="L13" s="139"/>
      <c r="M13" s="139"/>
      <c r="N13" s="139"/>
      <c r="O13" s="139"/>
      <c r="P13" s="139"/>
      <c r="Q13" s="139"/>
      <c r="R13" s="139"/>
      <c r="S13" s="139"/>
      <c r="T13" s="139"/>
      <c r="U13" s="139"/>
      <c r="V13" s="139"/>
      <c r="W13" s="139"/>
      <c r="X13" s="139"/>
      <c r="Y13" s="139"/>
      <c r="Z13" s="24"/>
      <c r="AA13" s="63"/>
      <c r="AB13" s="114" t="s">
        <v>88</v>
      </c>
      <c r="AC13" s="114"/>
      <c r="AD13" s="114"/>
      <c r="AE13" s="114"/>
      <c r="AF13" s="114"/>
      <c r="AG13" s="114"/>
      <c r="AH13" s="114"/>
      <c r="AI13" s="114"/>
      <c r="AJ13" s="114"/>
      <c r="AK13" s="114"/>
      <c r="AL13" s="114"/>
      <c r="AM13" s="114"/>
      <c r="AN13" s="114"/>
      <c r="AO13" s="114"/>
      <c r="AP13" s="114"/>
      <c r="AQ13" s="114"/>
      <c r="AR13" s="114"/>
      <c r="AS13" s="114"/>
      <c r="AT13" s="13"/>
      <c r="AV13" s="62"/>
    </row>
    <row r="14" spans="1:48">
      <c r="A14" s="13"/>
      <c r="B14" s="13"/>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23"/>
      <c r="AB14" s="123"/>
      <c r="AC14" s="123"/>
      <c r="AD14" s="123"/>
      <c r="AE14" s="123"/>
      <c r="AF14" s="123"/>
      <c r="AG14" s="123"/>
      <c r="AH14" s="123"/>
      <c r="AI14" s="123"/>
      <c r="AJ14" s="123"/>
      <c r="AK14" s="123"/>
      <c r="AL14" s="123"/>
      <c r="AM14" s="123"/>
      <c r="AN14" s="123"/>
      <c r="AO14" s="123"/>
      <c r="AP14" s="123"/>
      <c r="AQ14" s="123"/>
      <c r="AR14" s="123"/>
      <c r="AS14" s="13"/>
      <c r="AT14" s="13"/>
      <c r="AV14" s="62"/>
    </row>
    <row r="15" spans="1:48">
      <c r="A15" s="13"/>
      <c r="B15" s="176" t="s">
        <v>116</v>
      </c>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6"/>
      <c r="AO15" s="176"/>
      <c r="AP15" s="176"/>
      <c r="AQ15" s="176"/>
      <c r="AR15" s="176"/>
      <c r="AS15" s="176"/>
      <c r="AT15" s="13"/>
    </row>
    <row r="16" spans="1:48">
      <c r="A16" s="13"/>
      <c r="B16" s="15" t="s">
        <v>46</v>
      </c>
      <c r="C16" s="176" t="s">
        <v>32</v>
      </c>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3"/>
    </row>
    <row r="17" spans="1:48">
      <c r="A17" s="13"/>
      <c r="B17" s="15"/>
      <c r="C17" s="101" t="s">
        <v>62</v>
      </c>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5"/>
    </row>
    <row r="18" spans="1:48">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77" t="s">
        <v>69</v>
      </c>
      <c r="AN18" s="177"/>
      <c r="AO18" s="177"/>
      <c r="AP18" s="13"/>
      <c r="AQ18" s="13"/>
      <c r="AR18" s="13"/>
      <c r="AS18" s="13"/>
      <c r="AT18" s="13"/>
      <c r="AV18" s="1" t="str">
        <f>IF(E9="","",DATEDIF(E9,$F$7,"Y"))</f>
        <v/>
      </c>
    </row>
    <row r="19" spans="1:48">
      <c r="A19" s="13"/>
      <c r="B19" s="13"/>
      <c r="C19" s="13"/>
      <c r="D19" s="13"/>
      <c r="E19" s="13"/>
      <c r="F19" s="13"/>
      <c r="G19" s="13"/>
      <c r="H19" s="13"/>
      <c r="I19" s="96" t="s">
        <v>127</v>
      </c>
      <c r="J19" s="96"/>
      <c r="K19" s="96"/>
      <c r="L19" s="96"/>
      <c r="M19" s="96"/>
      <c r="N19" s="96"/>
      <c r="O19" s="96"/>
      <c r="P19" s="96"/>
      <c r="Q19" s="96"/>
      <c r="R19" s="96"/>
      <c r="S19" s="96"/>
      <c r="T19" s="96"/>
      <c r="U19" s="96"/>
      <c r="V19" s="96"/>
      <c r="W19" s="96"/>
      <c r="X19" s="96"/>
      <c r="Y19" s="96"/>
      <c r="Z19" s="96"/>
      <c r="AA19" s="96"/>
      <c r="AB19" s="96"/>
      <c r="AC19" s="96"/>
      <c r="AD19" s="102" t="s">
        <v>70</v>
      </c>
      <c r="AE19" s="102"/>
      <c r="AF19" s="102"/>
      <c r="AG19" s="117">
        <v>26500</v>
      </c>
      <c r="AH19" s="117"/>
      <c r="AI19" s="117"/>
      <c r="AJ19" s="117"/>
      <c r="AK19" s="117"/>
      <c r="AL19" s="28"/>
      <c r="AM19" s="109"/>
      <c r="AN19" s="110"/>
      <c r="AO19" s="111"/>
      <c r="AP19" s="103" t="str">
        <f>IF($AM19&lt;&gt;"○","",IF(OR($Q$8="",$W$8="",$AA$8=""),"生年月日未入力",IF(DATE($Q$8,$W$8,$AA$8)&lt;DATE(2003,4,2),$AG19,"　選択不可")))</f>
        <v/>
      </c>
      <c r="AQ19" s="104"/>
      <c r="AR19" s="104"/>
      <c r="AS19" s="105"/>
      <c r="AT19" s="13"/>
      <c r="AV19" s="62"/>
    </row>
    <row r="20" spans="1:48">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02" t="s">
        <v>47</v>
      </c>
      <c r="AD20" s="102"/>
      <c r="AE20" s="102"/>
      <c r="AF20" s="102"/>
      <c r="AG20" s="117">
        <v>18000</v>
      </c>
      <c r="AH20" s="117"/>
      <c r="AI20" s="117"/>
      <c r="AJ20" s="117"/>
      <c r="AK20" s="117"/>
      <c r="AL20" s="28"/>
      <c r="AM20" s="109"/>
      <c r="AN20" s="110"/>
      <c r="AO20" s="111"/>
      <c r="AP20" s="103" t="str">
        <f>IF($AM20&lt;&gt;"○","",IF(OR($Q$8="",$W$8="",$AA$8=""),"生年月日未入力",IF(DATE($Q$8,$W$8,$AA$8)&gt;=DATE(2003,4,2),$AG20,"　選択不可")))</f>
        <v/>
      </c>
      <c r="AQ20" s="104"/>
      <c r="AR20" s="104"/>
      <c r="AS20" s="105"/>
      <c r="AT20" s="13"/>
    </row>
    <row r="21" spans="1:48">
      <c r="A21" s="13"/>
      <c r="B21" s="13"/>
      <c r="C21" s="13"/>
      <c r="D21" s="13"/>
      <c r="E21" s="13"/>
      <c r="F21" s="13"/>
      <c r="G21" s="13"/>
      <c r="H21" s="13"/>
      <c r="I21" s="13"/>
      <c r="J21" s="13"/>
      <c r="K21" s="13"/>
      <c r="L21" s="13"/>
      <c r="M21" s="13"/>
      <c r="N21" s="13"/>
      <c r="O21" s="13"/>
      <c r="P21" s="13"/>
      <c r="Q21" s="13"/>
      <c r="R21" s="13"/>
      <c r="S21" s="13"/>
      <c r="T21" s="13"/>
      <c r="U21" s="13"/>
      <c r="V21" s="102" t="s">
        <v>48</v>
      </c>
      <c r="W21" s="102"/>
      <c r="X21" s="102"/>
      <c r="Y21" s="102"/>
      <c r="Z21" s="102"/>
      <c r="AA21" s="102"/>
      <c r="AB21" s="102"/>
      <c r="AC21" s="102"/>
      <c r="AD21" s="102"/>
      <c r="AE21" s="102"/>
      <c r="AF21" s="102"/>
      <c r="AG21" s="118">
        <v>1000</v>
      </c>
      <c r="AH21" s="118"/>
      <c r="AI21" s="118"/>
      <c r="AJ21" s="118"/>
      <c r="AK21" s="118"/>
      <c r="AL21" s="27"/>
      <c r="AM21" s="109"/>
      <c r="AN21" s="110"/>
      <c r="AO21" s="111"/>
      <c r="AP21" s="124" t="str">
        <f>IF($AM21&lt;&gt;"○","",IF(OR($H$9="",$H$9="　"),"クラブ名未入力",IF(OR($AM19="○",$AM20="○"),IF($AM21="○",$AG21,""),"単独選択不可")))</f>
        <v/>
      </c>
      <c r="AQ21" s="125"/>
      <c r="AR21" s="125"/>
      <c r="AS21" s="126"/>
      <c r="AT21" s="13"/>
    </row>
    <row r="22" spans="1:48">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33"/>
      <c r="AH22" s="33"/>
      <c r="AI22" s="33"/>
      <c r="AJ22" s="33"/>
      <c r="AK22" s="33"/>
      <c r="AL22" s="13"/>
      <c r="AM22" s="123"/>
      <c r="AN22" s="123"/>
      <c r="AO22" s="123"/>
      <c r="AP22" s="13"/>
      <c r="AQ22" s="13"/>
      <c r="AR22" s="13"/>
      <c r="AS22" s="13"/>
      <c r="AT22" s="13"/>
    </row>
    <row r="23" spans="1:48">
      <c r="A23" s="13"/>
      <c r="B23" s="13"/>
      <c r="C23" s="13"/>
      <c r="D23" s="13"/>
      <c r="E23" s="13"/>
      <c r="F23" s="13"/>
      <c r="G23" s="13"/>
      <c r="H23" s="13"/>
      <c r="I23" s="176" t="s">
        <v>128</v>
      </c>
      <c r="J23" s="176"/>
      <c r="K23" s="176"/>
      <c r="L23" s="176"/>
      <c r="M23" s="176"/>
      <c r="N23" s="176"/>
      <c r="O23" s="176"/>
      <c r="P23" s="176"/>
      <c r="Q23" s="176"/>
      <c r="R23" s="176"/>
      <c r="S23" s="176"/>
      <c r="T23" s="176"/>
      <c r="U23" s="176"/>
      <c r="V23" s="176"/>
      <c r="W23" s="176"/>
      <c r="X23" s="176"/>
      <c r="Y23" s="176"/>
      <c r="Z23" s="176"/>
      <c r="AA23" s="176"/>
      <c r="AB23" s="176"/>
      <c r="AC23" s="176"/>
      <c r="AD23" s="102" t="s">
        <v>70</v>
      </c>
      <c r="AE23" s="102"/>
      <c r="AF23" s="102"/>
      <c r="AG23" s="117">
        <v>20500</v>
      </c>
      <c r="AH23" s="117"/>
      <c r="AI23" s="117"/>
      <c r="AJ23" s="117"/>
      <c r="AK23" s="117"/>
      <c r="AL23" s="28"/>
      <c r="AM23" s="109"/>
      <c r="AN23" s="110"/>
      <c r="AO23" s="111"/>
      <c r="AP23" s="103" t="str">
        <f>IF($AM23&lt;&gt;"○","",IF(OR($Q$8="",$W$8="",$AA$8=""),"生年月日未入力",IF(DATE($Q$8,$W$8,$AA$8)&lt;DATE(2003,4,2),$AG23,"　選択不可")))</f>
        <v/>
      </c>
      <c r="AQ23" s="104"/>
      <c r="AR23" s="104"/>
      <c r="AS23" s="105"/>
      <c r="AT23" s="13"/>
    </row>
    <row r="24" spans="1:48">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02" t="s">
        <v>47</v>
      </c>
      <c r="AD24" s="102"/>
      <c r="AE24" s="102"/>
      <c r="AF24" s="102"/>
      <c r="AG24" s="117">
        <v>13000</v>
      </c>
      <c r="AH24" s="117"/>
      <c r="AI24" s="117"/>
      <c r="AJ24" s="117"/>
      <c r="AK24" s="117"/>
      <c r="AL24" s="28"/>
      <c r="AM24" s="109"/>
      <c r="AN24" s="110"/>
      <c r="AO24" s="111"/>
      <c r="AP24" s="103" t="str">
        <f>IF($AM24&lt;&gt;"○","",IF(OR($Q$8="",$W$8="",$AA$8=""),"生年月日未入力",IF(DATE($Q$8,$W$8,$AA$8)&gt;=DATE(2003,4,2),$AG24,"　選択不可")))</f>
        <v/>
      </c>
      <c r="AQ24" s="104"/>
      <c r="AR24" s="104"/>
      <c r="AS24" s="105"/>
      <c r="AT24" s="13"/>
    </row>
    <row r="25" spans="1:48">
      <c r="A25" s="13"/>
      <c r="B25" s="13"/>
      <c r="C25" s="13"/>
      <c r="D25" s="13"/>
      <c r="E25" s="13"/>
      <c r="F25" s="13"/>
      <c r="G25" s="13"/>
      <c r="H25" s="13"/>
      <c r="I25" s="13"/>
      <c r="J25" s="13"/>
      <c r="K25" s="13"/>
      <c r="L25" s="13"/>
      <c r="M25" s="13"/>
      <c r="N25" s="13"/>
      <c r="O25" s="13"/>
      <c r="P25" s="13"/>
      <c r="Q25" s="13"/>
      <c r="R25" s="13"/>
      <c r="S25" s="13"/>
      <c r="T25" s="13"/>
      <c r="U25" s="13"/>
      <c r="V25" s="102" t="s">
        <v>48</v>
      </c>
      <c r="W25" s="102"/>
      <c r="X25" s="102"/>
      <c r="Y25" s="102"/>
      <c r="Z25" s="102"/>
      <c r="AA25" s="102"/>
      <c r="AB25" s="102"/>
      <c r="AC25" s="102"/>
      <c r="AD25" s="102"/>
      <c r="AE25" s="102"/>
      <c r="AF25" s="102"/>
      <c r="AG25" s="118">
        <v>1000</v>
      </c>
      <c r="AH25" s="118"/>
      <c r="AI25" s="118"/>
      <c r="AJ25" s="118"/>
      <c r="AK25" s="118"/>
      <c r="AL25" s="27"/>
      <c r="AM25" s="109"/>
      <c r="AN25" s="110"/>
      <c r="AO25" s="111"/>
      <c r="AP25" s="124" t="str">
        <f>IF($AM25&lt;&gt;"○","",IF(OR($H$9="",$H$9="　"),"クラブ名未入力",IF(OR($AM23="○",$AM24="○"),IF($AM25="○",$AG25,""),"単独選択不可")))</f>
        <v/>
      </c>
      <c r="AQ25" s="125"/>
      <c r="AR25" s="125"/>
      <c r="AS25" s="126"/>
      <c r="AT25" s="13"/>
    </row>
    <row r="26" spans="1:48">
      <c r="A26" s="13"/>
      <c r="B26" s="13"/>
      <c r="C26" s="13"/>
      <c r="D26" s="13"/>
      <c r="E26" s="13"/>
      <c r="F26" s="13"/>
      <c r="G26" s="13"/>
      <c r="H26" s="13"/>
      <c r="I26" s="13"/>
      <c r="J26" s="13"/>
      <c r="K26" s="13"/>
      <c r="L26" s="13"/>
      <c r="M26" s="13"/>
      <c r="N26" s="13"/>
      <c r="O26" s="13"/>
      <c r="P26" s="13"/>
      <c r="Q26" s="13"/>
      <c r="R26" s="13"/>
      <c r="S26" s="13"/>
      <c r="T26" s="13"/>
      <c r="U26" s="13"/>
      <c r="V26" s="25"/>
      <c r="W26" s="25"/>
      <c r="X26" s="25"/>
      <c r="Y26" s="25"/>
      <c r="Z26" s="25"/>
      <c r="AA26" s="25"/>
      <c r="AB26" s="25"/>
      <c r="AC26" s="25"/>
      <c r="AD26" s="25"/>
      <c r="AE26" s="25"/>
      <c r="AF26" s="25"/>
      <c r="AG26" s="26"/>
      <c r="AH26" s="26"/>
      <c r="AI26" s="26"/>
      <c r="AJ26" s="26"/>
      <c r="AK26" s="26"/>
      <c r="AL26" s="27"/>
      <c r="AM26" s="123"/>
      <c r="AN26" s="123"/>
      <c r="AO26" s="123"/>
      <c r="AP26" s="28"/>
      <c r="AQ26" s="28"/>
      <c r="AR26" s="28"/>
      <c r="AS26" s="28"/>
      <c r="AT26" s="13"/>
    </row>
    <row r="27" spans="1:48">
      <c r="A27" s="13"/>
      <c r="B27" s="96" t="s">
        <v>61</v>
      </c>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123"/>
      <c r="AN27" s="123"/>
      <c r="AO27" s="123"/>
      <c r="AP27" s="15"/>
      <c r="AQ27" s="15"/>
      <c r="AR27" s="15"/>
      <c r="AS27" s="15"/>
      <c r="AT27" s="13"/>
    </row>
    <row r="28" spans="1:48">
      <c r="A28" s="13"/>
      <c r="B28" s="13"/>
      <c r="C28" s="13"/>
      <c r="D28" s="13"/>
      <c r="E28" s="13"/>
      <c r="F28" s="13"/>
      <c r="G28" s="15"/>
      <c r="H28" s="15"/>
      <c r="I28" s="15"/>
      <c r="J28" s="102" t="s">
        <v>49</v>
      </c>
      <c r="K28" s="102"/>
      <c r="L28" s="102"/>
      <c r="M28" s="102"/>
      <c r="N28" s="102"/>
      <c r="O28" s="13"/>
      <c r="P28" s="109"/>
      <c r="Q28" s="110"/>
      <c r="R28" s="111"/>
      <c r="S28" s="15"/>
      <c r="T28" s="15"/>
      <c r="U28" s="15"/>
      <c r="V28" s="102" t="s">
        <v>50</v>
      </c>
      <c r="W28" s="102"/>
      <c r="X28" s="102"/>
      <c r="Y28" s="102"/>
      <c r="Z28" s="102"/>
      <c r="AA28" s="13"/>
      <c r="AB28" s="109"/>
      <c r="AC28" s="110"/>
      <c r="AD28" s="111"/>
      <c r="AE28" s="13"/>
      <c r="AF28" s="178" t="str">
        <f>IF(AND($P$28="",$AB$28=""),"",IF(AND($P$28="○",$AB$28="○"),"どちらか一方をお選びください。",""))</f>
        <v/>
      </c>
      <c r="AG28" s="178"/>
      <c r="AH28" s="178"/>
      <c r="AI28" s="178"/>
      <c r="AJ28" s="178"/>
      <c r="AK28" s="178"/>
      <c r="AL28" s="178"/>
      <c r="AM28" s="178"/>
      <c r="AN28" s="178"/>
      <c r="AO28" s="178"/>
      <c r="AP28" s="178"/>
      <c r="AQ28" s="178"/>
      <c r="AR28" s="178"/>
      <c r="AS28" s="178"/>
      <c r="AT28" s="13"/>
    </row>
    <row r="29" spans="1:48">
      <c r="A29" s="13"/>
      <c r="B29" s="13"/>
      <c r="C29" s="13"/>
      <c r="D29" s="13"/>
      <c r="E29" s="13"/>
      <c r="F29" s="13"/>
      <c r="G29" s="15"/>
      <c r="H29" s="15"/>
      <c r="I29" s="15"/>
      <c r="J29" s="25"/>
      <c r="K29" s="25"/>
      <c r="L29" s="25"/>
      <c r="M29" s="25"/>
      <c r="N29" s="25"/>
      <c r="O29" s="13"/>
      <c r="P29" s="13"/>
      <c r="Q29" s="13"/>
      <c r="R29" s="13"/>
      <c r="S29" s="15"/>
      <c r="T29" s="15"/>
      <c r="U29" s="15"/>
      <c r="V29" s="25"/>
      <c r="W29" s="25"/>
      <c r="X29" s="25"/>
      <c r="Y29" s="25"/>
      <c r="Z29" s="25"/>
      <c r="AA29" s="13"/>
      <c r="AB29" s="13"/>
      <c r="AC29" s="13"/>
      <c r="AD29" s="13"/>
      <c r="AE29" s="13"/>
      <c r="AF29" s="13"/>
      <c r="AG29" s="13"/>
      <c r="AH29" s="13"/>
      <c r="AI29" s="13"/>
      <c r="AJ29" s="13"/>
      <c r="AK29" s="13"/>
      <c r="AL29" s="13"/>
      <c r="AM29" s="123"/>
      <c r="AN29" s="123"/>
      <c r="AO29" s="123"/>
      <c r="AP29" s="13"/>
      <c r="AQ29" s="13"/>
      <c r="AR29" s="13"/>
      <c r="AS29" s="13"/>
      <c r="AT29" s="13"/>
    </row>
    <row r="30" spans="1:48">
      <c r="A30" s="13"/>
      <c r="B30" s="96" t="s">
        <v>92</v>
      </c>
      <c r="C30" s="96"/>
      <c r="D30" s="96"/>
      <c r="E30" s="96"/>
      <c r="F30" s="96"/>
      <c r="G30" s="96"/>
      <c r="H30" s="96"/>
      <c r="I30" s="96"/>
      <c r="J30" s="96"/>
      <c r="K30" s="96"/>
      <c r="L30" s="96"/>
      <c r="M30" s="96"/>
      <c r="N30" s="96"/>
      <c r="O30" s="96"/>
      <c r="P30" s="96"/>
      <c r="Q30" s="96"/>
      <c r="R30" s="102" t="s">
        <v>84</v>
      </c>
      <c r="S30" s="102"/>
      <c r="T30" s="121"/>
      <c r="U30" s="109"/>
      <c r="V30" s="110"/>
      <c r="W30" s="111"/>
      <c r="X30" s="121" t="s">
        <v>85</v>
      </c>
      <c r="Y30" s="102"/>
      <c r="Z30" s="121"/>
      <c r="AA30" s="109"/>
      <c r="AB30" s="110"/>
      <c r="AC30" s="111"/>
      <c r="AD30" s="121" t="s">
        <v>86</v>
      </c>
      <c r="AE30" s="102"/>
      <c r="AF30" s="121"/>
      <c r="AG30" s="109"/>
      <c r="AH30" s="110"/>
      <c r="AI30" s="111"/>
      <c r="AJ30" s="121" t="s">
        <v>87</v>
      </c>
      <c r="AK30" s="121"/>
      <c r="AL30" s="122"/>
      <c r="AM30" s="109"/>
      <c r="AN30" s="110"/>
      <c r="AO30" s="111"/>
      <c r="AP30" s="13"/>
      <c r="AQ30" s="13"/>
      <c r="AR30" s="13"/>
      <c r="AS30" s="13"/>
      <c r="AT30" s="13"/>
    </row>
    <row r="31" spans="1:48">
      <c r="A31" s="13"/>
      <c r="B31" s="13"/>
      <c r="C31" s="13"/>
      <c r="D31" s="13"/>
      <c r="E31" s="13"/>
      <c r="F31" s="13"/>
      <c r="G31" s="15"/>
      <c r="H31" s="15"/>
      <c r="I31" s="15"/>
      <c r="J31" s="15"/>
      <c r="K31" s="15"/>
      <c r="L31" s="13"/>
      <c r="M31" s="13"/>
      <c r="N31" s="13"/>
      <c r="O31" s="13"/>
      <c r="P31" s="13"/>
      <c r="Q31" s="13"/>
      <c r="R31" s="13"/>
      <c r="S31" s="13"/>
      <c r="T31" s="13"/>
      <c r="U31" s="13"/>
      <c r="V31" s="13"/>
      <c r="W31" s="13"/>
      <c r="X31" s="178" t="str">
        <f>IF(AND($U$30="",$AA$30="",$AG$30="",$AM$30=""),"",IF(COUNTIF($U$30,"○")+COUNTIF($AA$30,"○")+COUNTIF($AG$30,"○")+COUNTIF($AM$30,"○")&lt;&gt;1,"いずれか１つをお選びください。",""))</f>
        <v/>
      </c>
      <c r="Y31" s="178"/>
      <c r="Z31" s="178"/>
      <c r="AA31" s="178"/>
      <c r="AB31" s="178"/>
      <c r="AC31" s="178"/>
      <c r="AD31" s="178"/>
      <c r="AE31" s="178"/>
      <c r="AF31" s="178"/>
      <c r="AG31" s="178"/>
      <c r="AH31" s="178"/>
      <c r="AI31" s="178"/>
      <c r="AJ31" s="178"/>
      <c r="AK31" s="178"/>
      <c r="AL31" s="13"/>
      <c r="AM31" s="123"/>
      <c r="AN31" s="123"/>
      <c r="AO31" s="123"/>
      <c r="AP31" s="13"/>
      <c r="AQ31" s="13"/>
      <c r="AR31" s="13"/>
      <c r="AS31" s="13"/>
      <c r="AT31" s="13"/>
    </row>
    <row r="32" spans="1:48">
      <c r="A32" s="13"/>
      <c r="B32" s="96" t="s">
        <v>115</v>
      </c>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13"/>
    </row>
    <row r="33" spans="1:46">
      <c r="A33" s="13"/>
      <c r="B33" s="13"/>
      <c r="C33" s="29"/>
      <c r="D33" s="29"/>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06"/>
      <c r="AN33" s="106"/>
      <c r="AO33" s="106"/>
      <c r="AP33" s="13"/>
      <c r="AQ33" s="13"/>
      <c r="AR33" s="13"/>
      <c r="AS33" s="13"/>
      <c r="AT33" s="13"/>
    </row>
    <row r="34" spans="1:46">
      <c r="A34" s="13"/>
      <c r="B34" s="13"/>
      <c r="C34" s="29"/>
      <c r="D34" s="29"/>
      <c r="E34" s="13"/>
      <c r="F34" s="13"/>
      <c r="G34" s="13"/>
      <c r="H34" s="13"/>
      <c r="I34" s="13"/>
      <c r="J34" s="13"/>
      <c r="K34" s="13"/>
      <c r="L34" s="13"/>
      <c r="M34" s="13"/>
      <c r="N34" s="13"/>
      <c r="O34" s="13"/>
      <c r="P34" s="13"/>
      <c r="AI34" s="13"/>
      <c r="AJ34" s="13"/>
      <c r="AK34" s="13"/>
      <c r="AL34" s="13"/>
      <c r="AM34" s="123"/>
      <c r="AN34" s="123"/>
      <c r="AO34" s="123"/>
      <c r="AP34" s="13"/>
      <c r="AQ34" s="13"/>
      <c r="AR34" s="13"/>
      <c r="AS34" s="13"/>
      <c r="AT34" s="13"/>
    </row>
    <row r="35" spans="1:46">
      <c r="A35" s="13"/>
      <c r="B35" s="13"/>
      <c r="C35" s="29"/>
      <c r="D35" s="29"/>
      <c r="E35" s="13" t="s">
        <v>51</v>
      </c>
      <c r="F35" s="96" t="s">
        <v>33</v>
      </c>
      <c r="G35" s="96"/>
      <c r="H35" s="96"/>
      <c r="I35" s="96"/>
      <c r="J35" s="96"/>
      <c r="K35" s="96"/>
      <c r="L35" s="96"/>
      <c r="M35" s="96"/>
      <c r="N35" s="96"/>
      <c r="O35" s="96"/>
      <c r="P35" s="96"/>
      <c r="Q35" s="96"/>
      <c r="R35" s="96"/>
      <c r="S35" s="96"/>
      <c r="T35" s="13"/>
      <c r="U35" s="13"/>
      <c r="V35" s="13"/>
      <c r="W35" s="13"/>
      <c r="X35" s="13"/>
      <c r="Y35" s="13"/>
      <c r="Z35" s="13"/>
      <c r="AA35" s="13"/>
      <c r="AB35" s="13"/>
      <c r="AC35" s="102" t="s">
        <v>70</v>
      </c>
      <c r="AD35" s="102"/>
      <c r="AE35" s="102"/>
      <c r="AF35" s="102"/>
      <c r="AG35" s="117">
        <v>2000</v>
      </c>
      <c r="AH35" s="117"/>
      <c r="AI35" s="117"/>
      <c r="AJ35" s="117"/>
      <c r="AK35" s="117"/>
      <c r="AL35" s="28"/>
      <c r="AM35" s="109"/>
      <c r="AN35" s="110"/>
      <c r="AO35" s="111"/>
      <c r="AP35" s="103" t="str">
        <f>IF($AM35&lt;&gt;"○","",IF(OR(AND($P$28="",$AB$28=""),AND($U$30="",$AA$30="",$AG$30="",$AM$30=""))," 必須未入力",IF(OR($Q$8="",$W$8="",$AA$8=""),"生年月日未入力",IF(DATE($Q$8,$W$8,$AA$8)&gt;=DATE(2003,4,2),"　選択不可",$AG35))))</f>
        <v/>
      </c>
      <c r="AQ35" s="104"/>
      <c r="AR35" s="104"/>
      <c r="AS35" s="105"/>
      <c r="AT35" s="13"/>
    </row>
    <row r="36" spans="1:46">
      <c r="A36" s="13"/>
      <c r="B36" s="13"/>
      <c r="C36" s="29"/>
      <c r="D36" s="29"/>
      <c r="E36" s="30"/>
      <c r="F36" s="30"/>
      <c r="G36" s="30"/>
      <c r="H36" s="30"/>
      <c r="I36" s="30"/>
      <c r="J36" s="30"/>
      <c r="K36" s="30"/>
      <c r="L36" s="30"/>
      <c r="M36" s="30"/>
      <c r="N36" s="30"/>
      <c r="O36" s="30"/>
      <c r="P36" s="30"/>
      <c r="Q36" s="30"/>
      <c r="R36" s="30"/>
      <c r="S36" s="30"/>
      <c r="T36" s="30"/>
      <c r="U36" s="30"/>
      <c r="V36" s="30"/>
      <c r="W36" s="30"/>
      <c r="X36" s="30"/>
      <c r="Y36" s="30"/>
      <c r="Z36" s="30"/>
      <c r="AA36" s="30"/>
      <c r="AB36" s="30"/>
      <c r="AC36" s="116" t="s">
        <v>47</v>
      </c>
      <c r="AD36" s="116"/>
      <c r="AE36" s="116"/>
      <c r="AF36" s="116"/>
      <c r="AG36" s="119">
        <v>1000</v>
      </c>
      <c r="AH36" s="120"/>
      <c r="AI36" s="120"/>
      <c r="AJ36" s="120"/>
      <c r="AK36" s="119"/>
      <c r="AL36" s="28"/>
      <c r="AM36" s="109"/>
      <c r="AN36" s="110"/>
      <c r="AO36" s="111"/>
      <c r="AP36" s="103" t="str">
        <f>IF($AM36&lt;&gt;"○","",IF(OR(AND($P$28="",$AB$28=""),AND($U$30="",$AA$30="",$AG$30="",$AM$30=""))," 必須未入力",IF(OR($Q$8="",$W$8="",$AA$8=""),"生年月日未入力",IF(DATE($Q$8,$W$8,$AA$8)&lt;DATE(2003,4,2),"　選択不可",$AG36))))</f>
        <v/>
      </c>
      <c r="AQ36" s="104"/>
      <c r="AR36" s="104"/>
      <c r="AS36" s="105"/>
      <c r="AT36" s="13"/>
    </row>
    <row r="37" spans="1:46">
      <c r="A37" s="13"/>
      <c r="B37" s="13"/>
      <c r="C37" s="29"/>
      <c r="D37" s="29"/>
      <c r="E37" s="52" t="s">
        <v>52</v>
      </c>
      <c r="F37" s="107" t="s">
        <v>108</v>
      </c>
      <c r="G37" s="107"/>
      <c r="H37" s="107"/>
      <c r="I37" s="107"/>
      <c r="J37" s="107"/>
      <c r="K37" s="107"/>
      <c r="L37" s="107"/>
      <c r="M37" s="107"/>
      <c r="N37" s="107"/>
      <c r="O37" s="107"/>
      <c r="P37" s="107"/>
      <c r="Q37" s="107"/>
      <c r="R37" s="107"/>
      <c r="S37" s="107"/>
      <c r="T37" s="107"/>
      <c r="U37" s="107"/>
      <c r="V37" s="107"/>
      <c r="W37" s="115" t="s">
        <v>91</v>
      </c>
      <c r="X37" s="115"/>
      <c r="Y37" s="115"/>
      <c r="Z37" s="115"/>
      <c r="AA37" s="129">
        <v>1500</v>
      </c>
      <c r="AB37" s="129"/>
      <c r="AC37" s="129"/>
      <c r="AD37" s="129"/>
      <c r="AE37" s="129"/>
      <c r="AF37" s="54"/>
      <c r="AG37" s="59" t="s">
        <v>110</v>
      </c>
      <c r="AH37" s="109"/>
      <c r="AI37" s="110"/>
      <c r="AJ37" s="111"/>
      <c r="AK37" s="55"/>
      <c r="AL37" s="59" t="s">
        <v>109</v>
      </c>
      <c r="AM37" s="109"/>
      <c r="AN37" s="110"/>
      <c r="AO37" s="111"/>
      <c r="AP37" s="103" t="str">
        <f>IF(AND($AH37&lt;&gt;"○",$AM37&lt;&gt;"○"),"",IF(OR(AND($P$28="",$AB$28=""),AND($U$30="",$AA$30="",$AG$30="",$AM$30=""))," 必須未入力",IF(AND($AH37="○",$AM37="○"),IF(DATE($Q$8,$W$8,$AA$8)&gt;=DATE(2003,4,2),"　選択不可",$AA37*2),IF(OR(AH37="○",AM37="○"),IF(DATE($Q$8,$W$8,$AA$8)&gt;DATE(2003,4,2),"　選択不可",$AA37)))))</f>
        <v/>
      </c>
      <c r="AQ37" s="104"/>
      <c r="AR37" s="104"/>
      <c r="AS37" s="105"/>
      <c r="AT37" s="13"/>
    </row>
    <row r="38" spans="1:46">
      <c r="A38" s="13"/>
      <c r="B38" s="13"/>
      <c r="C38" s="29"/>
      <c r="D38" s="29"/>
      <c r="E38" s="30"/>
      <c r="F38" s="108"/>
      <c r="G38" s="108"/>
      <c r="H38" s="108"/>
      <c r="I38" s="108"/>
      <c r="J38" s="108"/>
      <c r="K38" s="108"/>
      <c r="L38" s="108"/>
      <c r="M38" s="108"/>
      <c r="N38" s="108"/>
      <c r="O38" s="108"/>
      <c r="P38" s="108"/>
      <c r="Q38" s="108"/>
      <c r="R38" s="108"/>
      <c r="S38" s="108"/>
      <c r="T38" s="30"/>
      <c r="U38" s="30"/>
      <c r="V38" s="30"/>
      <c r="W38" s="116" t="s">
        <v>47</v>
      </c>
      <c r="X38" s="116"/>
      <c r="Y38" s="116"/>
      <c r="Z38" s="116"/>
      <c r="AA38" s="130">
        <v>750</v>
      </c>
      <c r="AB38" s="130"/>
      <c r="AC38" s="130"/>
      <c r="AD38" s="130"/>
      <c r="AE38" s="130"/>
      <c r="AF38" s="56"/>
      <c r="AG38" s="58" t="s">
        <v>110</v>
      </c>
      <c r="AH38" s="109"/>
      <c r="AI38" s="110"/>
      <c r="AJ38" s="111"/>
      <c r="AK38" s="55"/>
      <c r="AL38" s="59" t="s">
        <v>109</v>
      </c>
      <c r="AM38" s="109"/>
      <c r="AN38" s="110"/>
      <c r="AO38" s="111"/>
      <c r="AP38" s="103" t="str">
        <f>IF(AND($AH38&lt;&gt;"○",$AM38&lt;&gt;"○"),"",IF(OR(AND($P$28="",$AB$28=""),AND($U$30="",$AA$30="",$AG$30="",$AM$30=""))," 必須未入力",IF(AND($AH38="○",$AM38="○"),IF(DATE($Q$8,$W$8,$AA$8)&lt;DATE(2003,4,2),"　選択不可",$AA38*2),IF(OR(AH38="○",AM38="○"),IF(DATE($Q$8,$W$8,$AA$8)&lt;DATE(2003,4,2),"　選択不可",$AA38)))))</f>
        <v/>
      </c>
      <c r="AQ38" s="104"/>
      <c r="AR38" s="104"/>
      <c r="AS38" s="105"/>
      <c r="AT38" s="13"/>
    </row>
    <row r="39" spans="1:46">
      <c r="A39" s="13"/>
      <c r="B39" s="13"/>
      <c r="C39" s="29"/>
      <c r="D39" s="29"/>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52"/>
      <c r="AL39" s="13"/>
      <c r="AM39" s="123"/>
      <c r="AN39" s="123"/>
      <c r="AO39" s="123"/>
      <c r="AP39" s="13"/>
      <c r="AQ39" s="13"/>
      <c r="AR39" s="13"/>
      <c r="AS39" s="13"/>
      <c r="AT39" s="13"/>
    </row>
    <row r="40" spans="1:46">
      <c r="A40" s="13"/>
      <c r="B40" s="13"/>
      <c r="C40" s="29"/>
      <c r="D40" s="29"/>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06"/>
      <c r="AN40" s="106"/>
      <c r="AO40" s="106"/>
      <c r="AP40" s="13"/>
      <c r="AQ40" s="13"/>
      <c r="AR40" s="13"/>
      <c r="AS40" s="13"/>
      <c r="AT40" s="13"/>
    </row>
    <row r="41" spans="1:46">
      <c r="A41" s="13"/>
      <c r="B41" s="13"/>
      <c r="C41" s="29"/>
      <c r="D41" s="29"/>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23"/>
      <c r="AN41" s="123"/>
      <c r="AO41" s="123"/>
      <c r="AP41" s="13"/>
      <c r="AQ41" s="13"/>
      <c r="AR41" s="13"/>
      <c r="AS41" s="13"/>
      <c r="AT41" s="13"/>
    </row>
    <row r="42" spans="1:46">
      <c r="A42" s="13"/>
      <c r="B42" s="13"/>
      <c r="C42" s="29"/>
      <c r="D42" s="29"/>
      <c r="E42" s="13" t="s">
        <v>53</v>
      </c>
      <c r="F42" s="96" t="s">
        <v>34</v>
      </c>
      <c r="G42" s="96"/>
      <c r="H42" s="96"/>
      <c r="I42" s="96"/>
      <c r="J42" s="96"/>
      <c r="K42" s="96"/>
      <c r="L42" s="96"/>
      <c r="M42" s="96"/>
      <c r="N42" s="96"/>
      <c r="O42" s="96"/>
      <c r="P42" s="96"/>
      <c r="Q42" s="96"/>
      <c r="R42" s="96"/>
      <c r="S42" s="96"/>
      <c r="T42" s="13"/>
      <c r="U42" s="13"/>
      <c r="V42" s="13"/>
      <c r="W42" s="13"/>
      <c r="X42" s="13"/>
      <c r="Y42" s="13"/>
      <c r="Z42" s="13"/>
      <c r="AA42" s="13"/>
      <c r="AB42" s="13"/>
      <c r="AC42" s="102" t="s">
        <v>70</v>
      </c>
      <c r="AD42" s="102"/>
      <c r="AE42" s="102"/>
      <c r="AF42" s="102"/>
      <c r="AG42" s="117">
        <v>4500</v>
      </c>
      <c r="AH42" s="117"/>
      <c r="AI42" s="117"/>
      <c r="AJ42" s="117"/>
      <c r="AK42" s="117"/>
      <c r="AL42" s="28"/>
      <c r="AM42" s="109"/>
      <c r="AN42" s="110"/>
      <c r="AO42" s="111"/>
      <c r="AP42" s="103" t="str">
        <f>IF($AM42&lt;&gt;"○","",IF(OR(AND($P$28="",$AB$28=""),AND($U$30="",$AA$30="",$AG$30="",$AM$30=""))," 必須未入力",IF(OR($Q$8="",$W$8="",$AA$8=""),"生年月日未入力",IF(DATE($Q$8,$W$8,$AA$8)&gt;=DATE(2003,4,2),"　選択不可",$AG42))))</f>
        <v/>
      </c>
      <c r="AQ42" s="104"/>
      <c r="AR42" s="104"/>
      <c r="AS42" s="105"/>
      <c r="AT42" s="13"/>
    </row>
    <row r="43" spans="1:46">
      <c r="A43" s="13"/>
      <c r="B43" s="13"/>
      <c r="C43" s="29"/>
      <c r="D43" s="29"/>
      <c r="E43" s="30"/>
      <c r="F43" s="30"/>
      <c r="G43" s="30"/>
      <c r="H43" s="30"/>
      <c r="I43" s="30"/>
      <c r="J43" s="30"/>
      <c r="K43" s="30"/>
      <c r="L43" s="30"/>
      <c r="M43" s="30"/>
      <c r="N43" s="30"/>
      <c r="O43" s="30"/>
      <c r="P43" s="30"/>
      <c r="Q43" s="30"/>
      <c r="R43" s="30"/>
      <c r="S43" s="30"/>
      <c r="T43" s="30"/>
      <c r="U43" s="30"/>
      <c r="V43" s="30"/>
      <c r="W43" s="30"/>
      <c r="X43" s="30"/>
      <c r="Y43" s="30"/>
      <c r="Z43" s="30"/>
      <c r="AA43" s="30"/>
      <c r="AB43" s="30"/>
      <c r="AC43" s="116" t="s">
        <v>47</v>
      </c>
      <c r="AD43" s="116"/>
      <c r="AE43" s="116"/>
      <c r="AF43" s="116"/>
      <c r="AG43" s="119">
        <v>2000</v>
      </c>
      <c r="AH43" s="120"/>
      <c r="AI43" s="120"/>
      <c r="AJ43" s="120"/>
      <c r="AK43" s="119"/>
      <c r="AL43" s="28"/>
      <c r="AM43" s="109"/>
      <c r="AN43" s="110"/>
      <c r="AO43" s="111"/>
      <c r="AP43" s="103" t="str">
        <f>IF($AM43&lt;&gt;"○","",IF(OR(AND($P$28="",$AB$28=""),AND($U$30="",$AA$30="",$AG$30="",$AM$30=""))," 必須未入力",IF(OR($Q$8="",$W$8="",$AA$8=""),"生年月日未入力",IF(DATE($Q$8,$W$8,$AA$8)&lt;DATE(2003,4,2),"　選択不可",$AG43))))</f>
        <v/>
      </c>
      <c r="AQ43" s="104"/>
      <c r="AR43" s="104"/>
      <c r="AS43" s="105"/>
      <c r="AT43" s="13"/>
    </row>
    <row r="44" spans="1:46">
      <c r="A44" s="13"/>
      <c r="B44" s="13"/>
      <c r="C44" s="29"/>
      <c r="D44" s="29"/>
      <c r="E44" s="13" t="s">
        <v>54</v>
      </c>
      <c r="F44" s="107" t="s">
        <v>108</v>
      </c>
      <c r="G44" s="107"/>
      <c r="H44" s="107"/>
      <c r="I44" s="107"/>
      <c r="J44" s="107"/>
      <c r="K44" s="107"/>
      <c r="L44" s="107"/>
      <c r="M44" s="107"/>
      <c r="N44" s="107"/>
      <c r="O44" s="107"/>
      <c r="P44" s="107"/>
      <c r="Q44" s="107"/>
      <c r="R44" s="107"/>
      <c r="S44" s="107"/>
      <c r="T44" s="107"/>
      <c r="U44" s="107"/>
      <c r="V44" s="107"/>
      <c r="W44" s="115" t="s">
        <v>91</v>
      </c>
      <c r="X44" s="115"/>
      <c r="Y44" s="115"/>
      <c r="Z44" s="115"/>
      <c r="AA44" s="129">
        <v>1500</v>
      </c>
      <c r="AB44" s="129"/>
      <c r="AC44" s="129"/>
      <c r="AD44" s="129"/>
      <c r="AE44" s="129"/>
      <c r="AF44" s="54"/>
      <c r="AG44" s="57" t="s">
        <v>110</v>
      </c>
      <c r="AH44" s="109"/>
      <c r="AI44" s="110"/>
      <c r="AJ44" s="111"/>
      <c r="AK44" s="55"/>
      <c r="AL44" s="59" t="s">
        <v>109</v>
      </c>
      <c r="AM44" s="109"/>
      <c r="AN44" s="110"/>
      <c r="AO44" s="111"/>
      <c r="AP44" s="103" t="str">
        <f>IF(AND($AH44&lt;&gt;"○",$AM44&lt;&gt;"○"),"",IF(OR(AND($P$28="",$AB$28=""),AND($U$30="",$AA$30="",$AG$30="",$AM$30=""))," 必須未入力",IF(AND($AH44="○",$AM44="○"),IF(DATE($Q$8,$W$8,$AA$8)&gt;=DATE(2003,4,2),"　選択不可",$AA44*2),IF(OR(AH44="○",AM44="○"),IF(DATE($Q$8,$W$8,$AA$8)&gt;DATE(2003,4,2),"　選択不可",$AA44)))))</f>
        <v/>
      </c>
      <c r="AQ44" s="104"/>
      <c r="AR44" s="104"/>
      <c r="AS44" s="105"/>
      <c r="AT44" s="13"/>
    </row>
    <row r="45" spans="1:46">
      <c r="A45" s="13"/>
      <c r="B45" s="13"/>
      <c r="C45" s="29"/>
      <c r="D45" s="29"/>
      <c r="E45" s="30"/>
      <c r="F45" s="108"/>
      <c r="G45" s="108"/>
      <c r="H45" s="108"/>
      <c r="I45" s="108"/>
      <c r="J45" s="108"/>
      <c r="K45" s="108"/>
      <c r="L45" s="108"/>
      <c r="M45" s="108"/>
      <c r="N45" s="108"/>
      <c r="O45" s="108"/>
      <c r="P45" s="108"/>
      <c r="Q45" s="108"/>
      <c r="R45" s="108"/>
      <c r="S45" s="108"/>
      <c r="T45" s="30"/>
      <c r="U45" s="30"/>
      <c r="V45" s="30"/>
      <c r="W45" s="116" t="s">
        <v>47</v>
      </c>
      <c r="X45" s="116"/>
      <c r="Y45" s="116"/>
      <c r="Z45" s="116"/>
      <c r="AA45" s="130">
        <v>750</v>
      </c>
      <c r="AB45" s="130"/>
      <c r="AC45" s="130"/>
      <c r="AD45" s="130"/>
      <c r="AE45" s="130"/>
      <c r="AF45" s="56"/>
      <c r="AG45" s="58" t="s">
        <v>110</v>
      </c>
      <c r="AH45" s="109"/>
      <c r="AI45" s="110"/>
      <c r="AJ45" s="111"/>
      <c r="AK45" s="55"/>
      <c r="AL45" s="59" t="s">
        <v>109</v>
      </c>
      <c r="AM45" s="109"/>
      <c r="AN45" s="110"/>
      <c r="AO45" s="111"/>
      <c r="AP45" s="103" t="str">
        <f>IF(AND($AH45&lt;&gt;"○",$AM45&lt;&gt;"○"),"",IF(OR(AND($P$28="",$AB$28=""),AND($U$30="",$AA$30="",$AG$30="",$AM$30=""))," 必須未入力",IF(AND($AH45="○",$AM45="○"),IF(DATE($Q$8,$W$8,$AA$8)&lt;DATE(2003,4,2),"　選択不可",$AA45*2),IF(OR(AH45="○",AM45="○"),IF(DATE($Q$8,$W$8,$AA$8)&lt;DATE(2003,4,2),"　選択不可",$AA45)))))</f>
        <v/>
      </c>
      <c r="AQ45" s="104"/>
      <c r="AR45" s="104"/>
      <c r="AS45" s="105"/>
      <c r="AT45" s="13"/>
    </row>
    <row r="46" spans="1:46">
      <c r="A46" s="13"/>
      <c r="B46" s="13"/>
      <c r="C46" s="29"/>
      <c r="D46" s="29"/>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52"/>
      <c r="AL46" s="13"/>
      <c r="AM46" s="123"/>
      <c r="AN46" s="123"/>
      <c r="AO46" s="123"/>
      <c r="AP46" s="13"/>
      <c r="AQ46" s="13"/>
      <c r="AR46" s="13"/>
      <c r="AS46" s="13"/>
      <c r="AT46" s="13"/>
    </row>
    <row r="47" spans="1:46">
      <c r="A47" s="13"/>
      <c r="B47" s="13"/>
      <c r="C47" s="29"/>
      <c r="D47" s="29"/>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06"/>
      <c r="AN47" s="106"/>
      <c r="AO47" s="106"/>
      <c r="AP47" s="13"/>
      <c r="AQ47" s="13"/>
      <c r="AR47" s="13"/>
      <c r="AS47" s="13"/>
      <c r="AT47" s="13"/>
    </row>
    <row r="48" spans="1:46">
      <c r="A48" s="13"/>
      <c r="B48" s="13"/>
      <c r="C48" s="29"/>
      <c r="D48" s="29"/>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23"/>
      <c r="AN48" s="123"/>
      <c r="AO48" s="123"/>
      <c r="AP48" s="13"/>
      <c r="AQ48" s="13"/>
      <c r="AR48" s="13"/>
      <c r="AS48" s="13"/>
      <c r="AT48" s="13"/>
    </row>
    <row r="49" spans="1:52">
      <c r="A49" s="13"/>
      <c r="B49" s="13"/>
      <c r="C49" s="13"/>
      <c r="D49" s="13"/>
      <c r="E49" s="13" t="s">
        <v>55</v>
      </c>
      <c r="F49" s="96" t="s">
        <v>33</v>
      </c>
      <c r="G49" s="96"/>
      <c r="H49" s="96"/>
      <c r="I49" s="96"/>
      <c r="J49" s="96"/>
      <c r="K49" s="96"/>
      <c r="L49" s="96"/>
      <c r="M49" s="96"/>
      <c r="N49" s="96"/>
      <c r="O49" s="96"/>
      <c r="P49" s="96"/>
      <c r="Q49" s="96"/>
      <c r="R49" s="96"/>
      <c r="S49" s="96"/>
      <c r="T49" s="13"/>
      <c r="U49" s="13"/>
      <c r="V49" s="13"/>
      <c r="W49" s="13"/>
      <c r="X49" s="13"/>
      <c r="Y49" s="13"/>
      <c r="Z49" s="13"/>
      <c r="AA49" s="13"/>
      <c r="AB49" s="13"/>
      <c r="AC49" s="102" t="s">
        <v>70</v>
      </c>
      <c r="AD49" s="102"/>
      <c r="AE49" s="102"/>
      <c r="AF49" s="102"/>
      <c r="AG49" s="117">
        <v>1500</v>
      </c>
      <c r="AH49" s="117"/>
      <c r="AI49" s="117"/>
      <c r="AJ49" s="117"/>
      <c r="AK49" s="117"/>
      <c r="AL49" s="28"/>
      <c r="AM49" s="109"/>
      <c r="AN49" s="110"/>
      <c r="AO49" s="111"/>
      <c r="AP49" s="103" t="str">
        <f>IF($AM49&lt;&gt;"○","",IF(OR(AND($P$28="",$AB$28=""),AND($U$30="",$AA$30="",$AG$30="",$AM$30=""))," 必須未入力",IF(OR($Q$8="",$W$8="",$AA$8=""),"生年月日未入力",IF(DATE($Q$8,$W$8,$AA$8)&gt;=DATE(2003,4,2),"　選択不可",$AG49))))</f>
        <v/>
      </c>
      <c r="AQ49" s="104"/>
      <c r="AR49" s="104"/>
      <c r="AS49" s="105"/>
      <c r="AT49" s="13"/>
    </row>
    <row r="50" spans="1:52">
      <c r="A50" s="13"/>
      <c r="B50" s="13"/>
      <c r="C50" s="13"/>
      <c r="D50" s="13"/>
      <c r="E50" s="30"/>
      <c r="F50" s="30"/>
      <c r="G50" s="30"/>
      <c r="H50" s="30"/>
      <c r="I50" s="30"/>
      <c r="J50" s="30"/>
      <c r="K50" s="30"/>
      <c r="L50" s="30"/>
      <c r="M50" s="30"/>
      <c r="N50" s="30"/>
      <c r="O50" s="30"/>
      <c r="P50" s="30"/>
      <c r="Q50" s="30"/>
      <c r="R50" s="30"/>
      <c r="S50" s="30"/>
      <c r="T50" s="30"/>
      <c r="U50" s="30"/>
      <c r="V50" s="30"/>
      <c r="W50" s="30"/>
      <c r="X50" s="30"/>
      <c r="Y50" s="30"/>
      <c r="Z50" s="30"/>
      <c r="AA50" s="30"/>
      <c r="AB50" s="30"/>
      <c r="AC50" s="116" t="s">
        <v>47</v>
      </c>
      <c r="AD50" s="116"/>
      <c r="AE50" s="116"/>
      <c r="AF50" s="116"/>
      <c r="AG50" s="119">
        <v>750</v>
      </c>
      <c r="AH50" s="119"/>
      <c r="AI50" s="119"/>
      <c r="AJ50" s="119"/>
      <c r="AK50" s="119"/>
      <c r="AL50" s="28"/>
      <c r="AM50" s="109"/>
      <c r="AN50" s="110"/>
      <c r="AO50" s="111"/>
      <c r="AP50" s="103" t="str">
        <f>IF($AM50&lt;&gt;"○","",IF(OR(AND($P$28="",$AB$28=""),AND($U$30="",$AA$30="",$AG$30="",$AM$30=""))," 必須未入力",IF(OR($Q$8="",$W$8="",$AA$8=""),"生年月日未入力",IF(DATE($Q$8,$W$8,$AA$8)&lt;DATE(2003,4,2),"　選択不可",$AG50))))</f>
        <v/>
      </c>
      <c r="AQ50" s="104"/>
      <c r="AR50" s="104"/>
      <c r="AS50" s="105"/>
      <c r="AT50" s="13"/>
    </row>
    <row r="51" spans="1:52">
      <c r="A51" s="13"/>
      <c r="B51" s="13"/>
      <c r="C51" s="13"/>
      <c r="D51" s="13"/>
      <c r="E51" s="13" t="s">
        <v>80</v>
      </c>
      <c r="F51" s="107" t="s">
        <v>56</v>
      </c>
      <c r="G51" s="107"/>
      <c r="H51" s="107"/>
      <c r="I51" s="107"/>
      <c r="J51" s="107"/>
      <c r="K51" s="107"/>
      <c r="L51" s="107"/>
      <c r="M51" s="107"/>
      <c r="N51" s="107"/>
      <c r="O51" s="107"/>
      <c r="P51" s="107"/>
      <c r="Q51" s="107"/>
      <c r="R51" s="107"/>
      <c r="S51" s="107"/>
      <c r="T51" s="107"/>
      <c r="U51" s="107"/>
      <c r="V51" s="107"/>
      <c r="W51" s="107"/>
      <c r="X51" s="107"/>
      <c r="Y51" s="107"/>
      <c r="Z51" s="107"/>
      <c r="AA51" s="107"/>
      <c r="AB51" s="115" t="s">
        <v>35</v>
      </c>
      <c r="AC51" s="115"/>
      <c r="AD51" s="115"/>
      <c r="AE51" s="115"/>
      <c r="AF51" s="115"/>
      <c r="AG51" s="117">
        <v>1000</v>
      </c>
      <c r="AH51" s="117"/>
      <c r="AI51" s="117"/>
      <c r="AJ51" s="117"/>
      <c r="AK51" s="117"/>
      <c r="AL51" s="28"/>
      <c r="AM51" s="109"/>
      <c r="AN51" s="110"/>
      <c r="AO51" s="111"/>
      <c r="AP51" s="103" t="str">
        <f>IF($AM51&lt;&gt;"○","",IF(OR(AND($P$28="",$AB$28=""),AND($U$30="",$AA$30="",$AG$30="",$AM$30=""),$Q$54="")," 必須未入力",IF(OR($Q$8="",$W$8="",$AA$8=""),"生年月日未入力",$AG51)))</f>
        <v/>
      </c>
      <c r="AQ51" s="104"/>
      <c r="AR51" s="104"/>
      <c r="AS51" s="105"/>
      <c r="AT51" s="13"/>
    </row>
    <row r="52" spans="1:52">
      <c r="A52" s="13"/>
      <c r="B52" s="13"/>
      <c r="C52" s="13"/>
      <c r="D52" s="13"/>
      <c r="E52" s="13"/>
      <c r="F52" s="13"/>
      <c r="G52" s="13"/>
      <c r="H52" s="13"/>
      <c r="I52" s="13"/>
      <c r="J52" s="13"/>
      <c r="K52" s="13"/>
      <c r="L52" s="13"/>
      <c r="M52" s="13"/>
      <c r="N52" s="13"/>
      <c r="O52" s="13"/>
      <c r="P52" s="13"/>
      <c r="Q52" s="13"/>
      <c r="R52" s="13"/>
      <c r="S52" s="13"/>
      <c r="T52" s="13"/>
      <c r="U52" s="13"/>
      <c r="V52" s="13"/>
      <c r="W52" s="13"/>
      <c r="X52" s="121" t="s">
        <v>65</v>
      </c>
      <c r="Y52" s="121"/>
      <c r="Z52" s="121"/>
      <c r="AA52" s="121"/>
      <c r="AB52" s="121"/>
      <c r="AC52" s="121"/>
      <c r="AD52" s="121"/>
      <c r="AE52" s="121"/>
      <c r="AF52" s="121"/>
      <c r="AG52" s="117">
        <v>1000</v>
      </c>
      <c r="AH52" s="117"/>
      <c r="AI52" s="117"/>
      <c r="AJ52" s="117"/>
      <c r="AK52" s="117"/>
      <c r="AL52" s="28"/>
      <c r="AM52" s="109"/>
      <c r="AN52" s="110"/>
      <c r="AO52" s="111"/>
      <c r="AP52" s="103" t="str">
        <f>IF($AM52&lt;&gt;"○","",IF(OR(AND($P$28="",$AB$28=""),AND($U$30="",$AA$30="",$AG$30="",$AM$30=""),$AH$54="")," 必須未入力",IF(OR($Q$8="",$W$8="",$AA$8=""),"生年月日未入力",IF(DATEDIF(DATE($Q$8,$W$8,$AA$8),DATE(2016,1,24),"Y")&gt;=13,"　選択不可",$AG52))))</f>
        <v/>
      </c>
      <c r="AQ52" s="104"/>
      <c r="AR52" s="104"/>
      <c r="AS52" s="105"/>
      <c r="AT52" s="13"/>
      <c r="AV52" s="60"/>
    </row>
    <row r="53" spans="1:52">
      <c r="A53" s="13"/>
      <c r="B53" s="13"/>
      <c r="C53" s="13"/>
      <c r="D53" s="13"/>
      <c r="E53" s="13"/>
      <c r="F53" s="106" t="s">
        <v>113</v>
      </c>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3"/>
      <c r="AM53" s="123"/>
      <c r="AN53" s="123"/>
      <c r="AO53" s="123"/>
      <c r="AP53" s="13"/>
      <c r="AQ53" s="13"/>
      <c r="AR53" s="13"/>
      <c r="AS53" s="13"/>
      <c r="AT53" s="13"/>
    </row>
    <row r="54" spans="1:52">
      <c r="A54" s="13"/>
      <c r="B54" s="13"/>
      <c r="C54" s="13"/>
      <c r="D54" s="13"/>
      <c r="E54" s="29"/>
      <c r="F54" s="29"/>
      <c r="G54" s="29"/>
      <c r="H54" s="121" t="s">
        <v>63</v>
      </c>
      <c r="I54" s="121"/>
      <c r="J54" s="121"/>
      <c r="K54" s="121"/>
      <c r="L54" s="121"/>
      <c r="M54" s="121"/>
      <c r="N54" s="121"/>
      <c r="O54" s="121"/>
      <c r="P54" s="121"/>
      <c r="Q54" s="109"/>
      <c r="R54" s="110"/>
      <c r="S54" s="111"/>
      <c r="T54" s="51" t="s">
        <v>36</v>
      </c>
      <c r="U54" s="121" t="s">
        <v>64</v>
      </c>
      <c r="V54" s="121"/>
      <c r="W54" s="121"/>
      <c r="X54" s="121"/>
      <c r="Y54" s="121"/>
      <c r="Z54" s="121"/>
      <c r="AA54" s="121"/>
      <c r="AB54" s="121"/>
      <c r="AC54" s="121"/>
      <c r="AD54" s="121"/>
      <c r="AE54" s="121"/>
      <c r="AF54" s="121"/>
      <c r="AG54" s="121"/>
      <c r="AH54" s="109"/>
      <c r="AI54" s="110"/>
      <c r="AJ54" s="111"/>
      <c r="AK54" s="51" t="s">
        <v>36</v>
      </c>
      <c r="AL54" s="13"/>
      <c r="AM54" s="123"/>
      <c r="AN54" s="123"/>
      <c r="AO54" s="123"/>
      <c r="AP54" s="13"/>
      <c r="AQ54" s="13"/>
      <c r="AR54" s="13"/>
      <c r="AS54" s="13"/>
      <c r="AT54" s="13"/>
    </row>
    <row r="55" spans="1:52">
      <c r="A55" s="13"/>
      <c r="B55" s="13"/>
      <c r="C55" s="13"/>
      <c r="D55" s="13"/>
      <c r="E55" s="29"/>
      <c r="F55" s="29"/>
      <c r="G55" s="29"/>
      <c r="H55" s="36"/>
      <c r="I55" s="168" t="s">
        <v>82</v>
      </c>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5"/>
      <c r="AI55" s="15"/>
      <c r="AJ55" s="15"/>
      <c r="AK55" s="15"/>
      <c r="AL55" s="13"/>
      <c r="AM55" s="31"/>
      <c r="AN55" s="31"/>
      <c r="AO55" s="31"/>
      <c r="AP55" s="13"/>
      <c r="AQ55" s="13"/>
      <c r="AR55" s="13"/>
      <c r="AS55" s="13"/>
      <c r="AT55" s="13"/>
    </row>
    <row r="56" spans="1:52">
      <c r="A56" s="13"/>
      <c r="B56" s="13"/>
      <c r="C56" s="13"/>
      <c r="D56" s="13"/>
      <c r="E56" s="13" t="s">
        <v>81</v>
      </c>
      <c r="F56" s="107" t="s">
        <v>111</v>
      </c>
      <c r="G56" s="107"/>
      <c r="H56" s="107"/>
      <c r="I56" s="107"/>
      <c r="J56" s="107"/>
      <c r="K56" s="107"/>
      <c r="L56" s="107"/>
      <c r="M56" s="107"/>
      <c r="N56" s="107"/>
      <c r="O56" s="107"/>
      <c r="P56" s="107"/>
      <c r="Q56" s="107"/>
      <c r="R56" s="107"/>
      <c r="S56" s="107"/>
      <c r="T56" s="107"/>
      <c r="U56" s="107"/>
      <c r="V56" s="107"/>
      <c r="W56" s="107"/>
      <c r="X56" s="107"/>
      <c r="Y56" s="107"/>
      <c r="Z56" s="107"/>
      <c r="AA56" s="107"/>
      <c r="AB56" s="52"/>
      <c r="AC56" s="115" t="s">
        <v>70</v>
      </c>
      <c r="AD56" s="115"/>
      <c r="AE56" s="115"/>
      <c r="AF56" s="115"/>
      <c r="AG56" s="129">
        <v>1500</v>
      </c>
      <c r="AH56" s="129"/>
      <c r="AI56" s="129"/>
      <c r="AJ56" s="129"/>
      <c r="AK56" s="129"/>
      <c r="AL56" s="28"/>
      <c r="AM56" s="109"/>
      <c r="AN56" s="110"/>
      <c r="AO56" s="111"/>
      <c r="AP56" s="103" t="str">
        <f>IF($AM56&lt;&gt;"○","",IF(OR(AND($P$28="",$AB$28=""),AND($U$30="",$AA$30="",$AG$30="",$AM$30=""))," 必須未入力",IF(OR($Q$8="",$W$8="",$AA$8=""),"生年月日未入力",IF(DATE($Q$8,$W$8,$AA$8)&gt;=DATE(2003,4,2),"　選択不可",$AG56))))</f>
        <v/>
      </c>
      <c r="AQ56" s="104"/>
      <c r="AR56" s="104"/>
      <c r="AS56" s="105"/>
      <c r="AT56" s="13"/>
    </row>
    <row r="57" spans="1:52">
      <c r="A57" s="13"/>
      <c r="B57" s="13"/>
      <c r="C57" s="13"/>
      <c r="D57" s="13"/>
      <c r="E57" s="30"/>
      <c r="F57" s="30"/>
      <c r="G57" s="30"/>
      <c r="H57" s="30"/>
      <c r="I57" s="30"/>
      <c r="J57" s="30"/>
      <c r="K57" s="30"/>
      <c r="L57" s="30"/>
      <c r="M57" s="30"/>
      <c r="N57" s="30"/>
      <c r="O57" s="30"/>
      <c r="P57" s="30"/>
      <c r="Q57" s="30"/>
      <c r="R57" s="30"/>
      <c r="S57" s="30"/>
      <c r="T57" s="30"/>
      <c r="U57" s="30"/>
      <c r="V57" s="30"/>
      <c r="W57" s="30"/>
      <c r="X57" s="30"/>
      <c r="Y57" s="30"/>
      <c r="Z57" s="30"/>
      <c r="AA57" s="30"/>
      <c r="AB57" s="30"/>
      <c r="AC57" s="116" t="s">
        <v>47</v>
      </c>
      <c r="AD57" s="116"/>
      <c r="AE57" s="116"/>
      <c r="AF57" s="116"/>
      <c r="AG57" s="130">
        <v>750</v>
      </c>
      <c r="AH57" s="130"/>
      <c r="AI57" s="130"/>
      <c r="AJ57" s="130"/>
      <c r="AK57" s="130"/>
      <c r="AL57" s="28"/>
      <c r="AM57" s="109"/>
      <c r="AN57" s="110"/>
      <c r="AO57" s="111"/>
      <c r="AP57" s="103" t="str">
        <f>IF($AM57&lt;&gt;"○","",IF(OR(AND($P$28="",$AB$28=""),AND($U$30="",$AA$30="",$AG$30="",$AM$30=""))," 必須未入力",IF(OR($Q$8="",$W$8="",$AA$8=""),"生年月日未入力",IF(DATE($Q$8,$W$8,$AA$8)&lt;DATE(2003,4,2),"　選択不可",$AG57))))</f>
        <v/>
      </c>
      <c r="AQ57" s="104"/>
      <c r="AR57" s="104"/>
      <c r="AS57" s="105"/>
      <c r="AT57" s="13"/>
    </row>
    <row r="58" spans="1:52">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row>
    <row r="59" spans="1:52">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27" t="s">
        <v>37</v>
      </c>
      <c r="AI59" s="127"/>
      <c r="AJ59" s="127"/>
      <c r="AK59" s="127"/>
      <c r="AL59" s="127"/>
      <c r="AM59" s="127"/>
      <c r="AN59" s="127"/>
      <c r="AO59" s="127"/>
      <c r="AP59" s="128" t="str">
        <f>IF(SUM(AP19:AS21,AP23:AS25,AP35:AS38,AP42:AS45,AP49:AS52,AP56:AS57)=0,"",SUM(AP19:AS20,AP23:AS24,AP35:AS38,AP42:AS45,AP49:AS52,AP56:AS57)-(SUM(AP21:AS21)+SUM(AP25:AS25)))</f>
        <v/>
      </c>
      <c r="AQ59" s="128"/>
      <c r="AR59" s="128"/>
      <c r="AS59" s="128"/>
      <c r="AT59" s="13"/>
    </row>
    <row r="60" spans="1:52">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31"/>
      <c r="AI60" s="31"/>
      <c r="AJ60" s="31"/>
      <c r="AK60" s="31"/>
      <c r="AL60" s="31"/>
      <c r="AM60" s="31"/>
      <c r="AN60" s="31"/>
      <c r="AO60" s="31"/>
      <c r="AP60" s="32"/>
      <c r="AQ60" s="32"/>
      <c r="AR60" s="32"/>
      <c r="AS60" s="32"/>
      <c r="AT60" s="13"/>
    </row>
    <row r="61" spans="1:52">
      <c r="A61" s="13"/>
      <c r="B61" s="96" t="s">
        <v>25</v>
      </c>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32"/>
      <c r="AT61" s="13"/>
    </row>
    <row r="62" spans="1:52">
      <c r="A62" s="13"/>
      <c r="B62" s="13"/>
      <c r="C62" s="13"/>
      <c r="D62" s="13"/>
      <c r="E62" s="106" t="s">
        <v>19</v>
      </c>
      <c r="F62" s="106"/>
      <c r="G62" s="106"/>
      <c r="H62" s="106"/>
      <c r="I62" s="106"/>
      <c r="J62" s="106"/>
      <c r="K62" s="106"/>
      <c r="L62" s="106"/>
      <c r="M62" s="123"/>
      <c r="N62" s="109"/>
      <c r="O62" s="110"/>
      <c r="P62" s="111"/>
      <c r="Q62" s="13"/>
      <c r="R62" s="13"/>
      <c r="S62" s="13"/>
      <c r="T62" s="102" t="s">
        <v>20</v>
      </c>
      <c r="U62" s="102"/>
      <c r="V62" s="102"/>
      <c r="W62" s="102"/>
      <c r="X62" s="102"/>
      <c r="Y62" s="102"/>
      <c r="Z62" s="106" t="s">
        <v>129</v>
      </c>
      <c r="AA62" s="106"/>
      <c r="AB62" s="109"/>
      <c r="AC62" s="111"/>
      <c r="AD62" s="13" t="s">
        <v>23</v>
      </c>
      <c r="AE62" s="13"/>
      <c r="AF62" s="13"/>
      <c r="AG62" s="109"/>
      <c r="AH62" s="111"/>
      <c r="AI62" s="13" t="s">
        <v>24</v>
      </c>
      <c r="AJ62" s="13"/>
      <c r="AK62" s="13"/>
      <c r="AL62" s="13"/>
      <c r="AM62" s="13"/>
      <c r="AN62" s="13"/>
      <c r="AO62" s="31"/>
      <c r="AP62" s="31"/>
      <c r="AQ62" s="31"/>
      <c r="AR62" s="31"/>
      <c r="AS62" s="31"/>
      <c r="AT62" s="31"/>
      <c r="AU62" s="31"/>
      <c r="AV62" s="32"/>
      <c r="AW62" s="32"/>
      <c r="AX62" s="32"/>
      <c r="AY62" s="32"/>
      <c r="AZ62" s="13"/>
    </row>
    <row r="63" spans="1:52">
      <c r="A63" s="13"/>
      <c r="B63" s="13"/>
      <c r="C63" s="13"/>
      <c r="D63" s="13"/>
      <c r="E63" s="13"/>
      <c r="F63" s="96" t="s">
        <v>89</v>
      </c>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13"/>
    </row>
    <row r="64" spans="1:52">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31"/>
      <c r="AI64" s="31"/>
      <c r="AJ64" s="31"/>
      <c r="AK64" s="31"/>
      <c r="AL64" s="31"/>
      <c r="AM64" s="31"/>
      <c r="AN64" s="31"/>
      <c r="AO64" s="31"/>
      <c r="AP64" s="32"/>
      <c r="AQ64" s="32"/>
      <c r="AR64" s="32"/>
      <c r="AS64" s="32"/>
      <c r="AT64" s="13"/>
    </row>
    <row r="65" spans="1:46">
      <c r="A65" s="13"/>
      <c r="B65" s="96" t="s">
        <v>57</v>
      </c>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13"/>
      <c r="AQ65" s="13"/>
      <c r="AR65" s="13"/>
      <c r="AS65" s="13"/>
      <c r="AT65" s="13"/>
    </row>
    <row r="66" spans="1:46">
      <c r="A66" s="13"/>
      <c r="B66" s="13"/>
      <c r="C66" s="13"/>
      <c r="D66" s="13"/>
      <c r="E66" s="106" t="s">
        <v>58</v>
      </c>
      <c r="F66" s="106"/>
      <c r="G66" s="106"/>
      <c r="H66" s="106"/>
      <c r="I66" s="106"/>
      <c r="J66" s="106"/>
      <c r="K66" s="106"/>
      <c r="L66" s="106"/>
      <c r="M66" s="109"/>
      <c r="N66" s="110"/>
      <c r="O66" s="111"/>
      <c r="P66" s="13"/>
      <c r="Q66" s="13"/>
      <c r="R66" s="106" t="s">
        <v>21</v>
      </c>
      <c r="S66" s="106"/>
      <c r="T66" s="106"/>
      <c r="U66" s="109"/>
      <c r="V66" s="110"/>
      <c r="W66" s="111"/>
      <c r="X66" s="106" t="s">
        <v>59</v>
      </c>
      <c r="Y66" s="106"/>
      <c r="Z66" s="13"/>
      <c r="AA66" s="106" t="s">
        <v>22</v>
      </c>
      <c r="AB66" s="106"/>
      <c r="AC66" s="106"/>
      <c r="AD66" s="106"/>
      <c r="AE66" s="106"/>
      <c r="AF66" s="109"/>
      <c r="AG66" s="110"/>
      <c r="AH66" s="111"/>
      <c r="AI66" s="167" t="s">
        <v>59</v>
      </c>
      <c r="AJ66" s="123"/>
      <c r="AK66" s="15"/>
      <c r="AL66" s="13"/>
      <c r="AM66" s="13"/>
      <c r="AN66" s="13"/>
      <c r="AO66" s="13"/>
      <c r="AP66" s="13"/>
      <c r="AQ66" s="13"/>
      <c r="AR66" s="13"/>
      <c r="AS66" s="13"/>
      <c r="AT66" s="13"/>
    </row>
    <row r="67" spans="1:46">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row>
    <row r="68" spans="1:46">
      <c r="A68" s="13"/>
      <c r="B68" s="96" t="s">
        <v>60</v>
      </c>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13"/>
      <c r="AQ68" s="13"/>
      <c r="AR68" s="13"/>
      <c r="AS68" s="13"/>
      <c r="AT68" s="13"/>
    </row>
    <row r="69" spans="1:46">
      <c r="A69" s="13"/>
      <c r="B69" s="13"/>
      <c r="C69" s="158"/>
      <c r="D69" s="159"/>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59"/>
      <c r="AM69" s="159"/>
      <c r="AN69" s="159"/>
      <c r="AO69" s="159"/>
      <c r="AP69" s="159"/>
      <c r="AQ69" s="159"/>
      <c r="AR69" s="160"/>
      <c r="AS69" s="13"/>
      <c r="AT69" s="13"/>
    </row>
    <row r="70" spans="1:46">
      <c r="A70" s="13"/>
      <c r="B70" s="13"/>
      <c r="C70" s="161"/>
      <c r="D70" s="162"/>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c r="AP70" s="162"/>
      <c r="AQ70" s="162"/>
      <c r="AR70" s="163"/>
      <c r="AS70" s="13"/>
      <c r="AT70" s="13"/>
    </row>
    <row r="71" spans="1:46">
      <c r="A71" s="13"/>
      <c r="B71" s="13"/>
      <c r="C71" s="161"/>
      <c r="D71" s="162"/>
      <c r="E71" s="162"/>
      <c r="F71" s="162"/>
      <c r="G71" s="162"/>
      <c r="H71" s="162"/>
      <c r="I71" s="162"/>
      <c r="J71" s="162"/>
      <c r="K71" s="162"/>
      <c r="L71" s="162"/>
      <c r="M71" s="162"/>
      <c r="N71" s="162"/>
      <c r="O71" s="162"/>
      <c r="P71" s="162"/>
      <c r="Q71" s="162"/>
      <c r="R71" s="162"/>
      <c r="S71" s="162"/>
      <c r="T71" s="162"/>
      <c r="U71" s="162"/>
      <c r="V71" s="162"/>
      <c r="W71" s="162"/>
      <c r="X71" s="162"/>
      <c r="Y71" s="162"/>
      <c r="Z71" s="162"/>
      <c r="AA71" s="162"/>
      <c r="AB71" s="162"/>
      <c r="AC71" s="162"/>
      <c r="AD71" s="162"/>
      <c r="AE71" s="162"/>
      <c r="AF71" s="162"/>
      <c r="AG71" s="162"/>
      <c r="AH71" s="162"/>
      <c r="AI71" s="162"/>
      <c r="AJ71" s="162"/>
      <c r="AK71" s="162"/>
      <c r="AL71" s="162"/>
      <c r="AM71" s="162"/>
      <c r="AN71" s="162"/>
      <c r="AO71" s="162"/>
      <c r="AP71" s="162"/>
      <c r="AQ71" s="162"/>
      <c r="AR71" s="163"/>
      <c r="AS71" s="13"/>
      <c r="AT71" s="13"/>
    </row>
    <row r="72" spans="1:46">
      <c r="A72" s="13"/>
      <c r="B72" s="13"/>
      <c r="C72" s="161"/>
      <c r="D72" s="162"/>
      <c r="E72" s="162"/>
      <c r="F72" s="162"/>
      <c r="G72" s="162"/>
      <c r="H72" s="162"/>
      <c r="I72" s="162"/>
      <c r="J72" s="162"/>
      <c r="K72" s="162"/>
      <c r="L72" s="162"/>
      <c r="M72" s="162"/>
      <c r="N72" s="162"/>
      <c r="O72" s="162"/>
      <c r="P72" s="162"/>
      <c r="Q72" s="162"/>
      <c r="R72" s="162"/>
      <c r="S72" s="162"/>
      <c r="T72" s="162"/>
      <c r="U72" s="162"/>
      <c r="V72" s="162"/>
      <c r="W72" s="162"/>
      <c r="X72" s="162"/>
      <c r="Y72" s="162"/>
      <c r="Z72" s="162"/>
      <c r="AA72" s="162"/>
      <c r="AB72" s="162"/>
      <c r="AC72" s="162"/>
      <c r="AD72" s="162"/>
      <c r="AE72" s="162"/>
      <c r="AF72" s="162"/>
      <c r="AG72" s="162"/>
      <c r="AH72" s="162"/>
      <c r="AI72" s="162"/>
      <c r="AJ72" s="162"/>
      <c r="AK72" s="162"/>
      <c r="AL72" s="162"/>
      <c r="AM72" s="162"/>
      <c r="AN72" s="162"/>
      <c r="AO72" s="162"/>
      <c r="AP72" s="162"/>
      <c r="AQ72" s="162"/>
      <c r="AR72" s="163"/>
      <c r="AS72" s="13"/>
      <c r="AT72" s="13"/>
    </row>
    <row r="73" spans="1:46">
      <c r="A73" s="13"/>
      <c r="B73" s="13"/>
      <c r="C73" s="161"/>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N73" s="162"/>
      <c r="AO73" s="162"/>
      <c r="AP73" s="162"/>
      <c r="AQ73" s="162"/>
      <c r="AR73" s="163"/>
      <c r="AS73" s="13"/>
      <c r="AT73" s="13"/>
    </row>
    <row r="74" spans="1:46">
      <c r="A74" s="13"/>
      <c r="B74" s="13"/>
      <c r="C74" s="164"/>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c r="AI74" s="165"/>
      <c r="AJ74" s="165"/>
      <c r="AK74" s="165"/>
      <c r="AL74" s="165"/>
      <c r="AM74" s="165"/>
      <c r="AN74" s="165"/>
      <c r="AO74" s="165"/>
      <c r="AP74" s="165"/>
      <c r="AQ74" s="165"/>
      <c r="AR74" s="166"/>
      <c r="AS74" s="13"/>
      <c r="AT74" s="13"/>
    </row>
    <row r="75" spans="1:46">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row>
    <row r="76" spans="1:46">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row>
  </sheetData>
  <sheetProtection password="DF4C" sheet="1" objects="1" scenarios="1" selectLockedCells="1"/>
  <mergeCells count="199">
    <mergeCell ref="AM24:AO24"/>
    <mergeCell ref="F53:AK53"/>
    <mergeCell ref="Q54:S54"/>
    <mergeCell ref="AH54:AJ54"/>
    <mergeCell ref="AF28:AS28"/>
    <mergeCell ref="X31:AK31"/>
    <mergeCell ref="F38:S38"/>
    <mergeCell ref="AM38:AO38"/>
    <mergeCell ref="AP38:AS38"/>
    <mergeCell ref="AA37:AE37"/>
    <mergeCell ref="AM53:AO53"/>
    <mergeCell ref="AM54:AO54"/>
    <mergeCell ref="U54:AG54"/>
    <mergeCell ref="AM52:AO52"/>
    <mergeCell ref="AM42:AO42"/>
    <mergeCell ref="AG51:AK51"/>
    <mergeCell ref="AM51:AO51"/>
    <mergeCell ref="AM50:AO50"/>
    <mergeCell ref="W45:Z45"/>
    <mergeCell ref="W44:Z44"/>
    <mergeCell ref="AM47:AO47"/>
    <mergeCell ref="AM48:AO48"/>
    <mergeCell ref="AM40:AO40"/>
    <mergeCell ref="AM41:AO41"/>
    <mergeCell ref="Y9:AS9"/>
    <mergeCell ref="H9:X9"/>
    <mergeCell ref="H13:Y13"/>
    <mergeCell ref="AL4:AM4"/>
    <mergeCell ref="AM23:AO23"/>
    <mergeCell ref="AS6:AS7"/>
    <mergeCell ref="AA8:AC8"/>
    <mergeCell ref="C14:AR14"/>
    <mergeCell ref="G6:G7"/>
    <mergeCell ref="AD8:AE8"/>
    <mergeCell ref="B8:F8"/>
    <mergeCell ref="U8:V8"/>
    <mergeCell ref="W8:X8"/>
    <mergeCell ref="H8:J8"/>
    <mergeCell ref="Q8:T8"/>
    <mergeCell ref="AG19:AK19"/>
    <mergeCell ref="B15:AS15"/>
    <mergeCell ref="AM18:AO18"/>
    <mergeCell ref="C16:AS16"/>
    <mergeCell ref="AM19:AO19"/>
    <mergeCell ref="AP21:AS21"/>
    <mergeCell ref="AG20:AK20"/>
    <mergeCell ref="AC20:AF20"/>
    <mergeCell ref="I23:AC23"/>
    <mergeCell ref="AI66:AJ66"/>
    <mergeCell ref="AP52:AS52"/>
    <mergeCell ref="E62:M62"/>
    <mergeCell ref="H54:P54"/>
    <mergeCell ref="AM22:AO22"/>
    <mergeCell ref="I55:AG55"/>
    <mergeCell ref="N62:P62"/>
    <mergeCell ref="F56:AA56"/>
    <mergeCell ref="AA38:AE38"/>
    <mergeCell ref="AH37:AJ37"/>
    <mergeCell ref="AH38:AJ38"/>
    <mergeCell ref="F42:S42"/>
    <mergeCell ref="F44:V44"/>
    <mergeCell ref="AC50:AF50"/>
    <mergeCell ref="AG50:AK50"/>
    <mergeCell ref="F49:S49"/>
    <mergeCell ref="AG42:AK42"/>
    <mergeCell ref="AA45:AE45"/>
    <mergeCell ref="AH45:AJ45"/>
    <mergeCell ref="AA44:AE44"/>
    <mergeCell ref="AB51:AF51"/>
    <mergeCell ref="F51:AA51"/>
    <mergeCell ref="AD23:AF23"/>
    <mergeCell ref="AG23:AK23"/>
    <mergeCell ref="AC42:AF42"/>
    <mergeCell ref="AP42:AS42"/>
    <mergeCell ref="AC43:AF43"/>
    <mergeCell ref="AM43:AO43"/>
    <mergeCell ref="AP43:AS43"/>
    <mergeCell ref="AP44:AS44"/>
    <mergeCell ref="B68:AO68"/>
    <mergeCell ref="C69:AR74"/>
    <mergeCell ref="X52:AF52"/>
    <mergeCell ref="B65:AO65"/>
    <mergeCell ref="E66:L66"/>
    <mergeCell ref="M66:O66"/>
    <mergeCell ref="R66:T66"/>
    <mergeCell ref="AG62:AH62"/>
    <mergeCell ref="AG52:AK52"/>
    <mergeCell ref="U66:W66"/>
    <mergeCell ref="X66:Y66"/>
    <mergeCell ref="AA66:AE66"/>
    <mergeCell ref="AF66:AH66"/>
    <mergeCell ref="B61:AR61"/>
    <mergeCell ref="F63:AS63"/>
    <mergeCell ref="T62:Y62"/>
    <mergeCell ref="Z62:AA62"/>
    <mergeCell ref="AB62:AC62"/>
    <mergeCell ref="A1:AT1"/>
    <mergeCell ref="A2:AT2"/>
    <mergeCell ref="B4:AE4"/>
    <mergeCell ref="AQ4:AS4"/>
    <mergeCell ref="AO4:AP4"/>
    <mergeCell ref="B13:F13"/>
    <mergeCell ref="H12:U12"/>
    <mergeCell ref="H10:I10"/>
    <mergeCell ref="AB12:AR12"/>
    <mergeCell ref="N10:AR11"/>
    <mergeCell ref="AG4:AJ4"/>
    <mergeCell ref="AG8:AJ8"/>
    <mergeCell ref="Y8:Z8"/>
    <mergeCell ref="B5:F5"/>
    <mergeCell ref="B6:F7"/>
    <mergeCell ref="K10:M10"/>
    <mergeCell ref="G11:L11"/>
    <mergeCell ref="W12:Z12"/>
    <mergeCell ref="H5:AR5"/>
    <mergeCell ref="L8:O8"/>
    <mergeCell ref="H6:AR7"/>
    <mergeCell ref="B12:F12"/>
    <mergeCell ref="B9:F9"/>
    <mergeCell ref="B10:F11"/>
    <mergeCell ref="AH44:AJ44"/>
    <mergeCell ref="AP57:AS57"/>
    <mergeCell ref="AH59:AO59"/>
    <mergeCell ref="AP59:AS59"/>
    <mergeCell ref="AC56:AF56"/>
    <mergeCell ref="AG56:AK56"/>
    <mergeCell ref="AM56:AO56"/>
    <mergeCell ref="AP56:AS56"/>
    <mergeCell ref="AC57:AF57"/>
    <mergeCell ref="AM57:AO57"/>
    <mergeCell ref="AG57:AK57"/>
    <mergeCell ref="AP49:AS49"/>
    <mergeCell ref="AP50:AS50"/>
    <mergeCell ref="AC49:AF49"/>
    <mergeCell ref="AP45:AS45"/>
    <mergeCell ref="AM46:AO46"/>
    <mergeCell ref="AG49:AK49"/>
    <mergeCell ref="AM49:AO49"/>
    <mergeCell ref="AM44:AO44"/>
    <mergeCell ref="AP25:AS25"/>
    <mergeCell ref="AM39:AO39"/>
    <mergeCell ref="AM37:AO37"/>
    <mergeCell ref="AP37:AS37"/>
    <mergeCell ref="AC36:AF36"/>
    <mergeCell ref="AP36:AS36"/>
    <mergeCell ref="AG36:AK36"/>
    <mergeCell ref="AM36:AO36"/>
    <mergeCell ref="B27:AL27"/>
    <mergeCell ref="AM27:AO27"/>
    <mergeCell ref="AC35:AF35"/>
    <mergeCell ref="AD30:AF30"/>
    <mergeCell ref="AG43:AK43"/>
    <mergeCell ref="AM45:AO45"/>
    <mergeCell ref="AG35:AK35"/>
    <mergeCell ref="AG25:AK25"/>
    <mergeCell ref="B32:AS32"/>
    <mergeCell ref="AJ30:AL30"/>
    <mergeCell ref="B30:Q30"/>
    <mergeCell ref="AM34:AO34"/>
    <mergeCell ref="AM31:AO31"/>
    <mergeCell ref="AB28:AD28"/>
    <mergeCell ref="AM35:AO35"/>
    <mergeCell ref="V25:AF25"/>
    <mergeCell ref="AM29:AO29"/>
    <mergeCell ref="V28:Z28"/>
    <mergeCell ref="AM25:AO25"/>
    <mergeCell ref="AM26:AO26"/>
    <mergeCell ref="AG30:AI30"/>
    <mergeCell ref="R30:T30"/>
    <mergeCell ref="X30:Z30"/>
    <mergeCell ref="AA30:AC30"/>
    <mergeCell ref="J28:N28"/>
    <mergeCell ref="P28:R28"/>
    <mergeCell ref="AM30:AO30"/>
    <mergeCell ref="AP35:AS35"/>
    <mergeCell ref="AK8:AS8"/>
    <mergeCell ref="C17:AS17"/>
    <mergeCell ref="AD19:AF19"/>
    <mergeCell ref="I19:AC19"/>
    <mergeCell ref="AP51:AS51"/>
    <mergeCell ref="AM33:AO33"/>
    <mergeCell ref="F37:V37"/>
    <mergeCell ref="F45:S45"/>
    <mergeCell ref="AM21:AO21"/>
    <mergeCell ref="AS10:AS11"/>
    <mergeCell ref="AB13:AS13"/>
    <mergeCell ref="AP19:AS19"/>
    <mergeCell ref="W37:Z37"/>
    <mergeCell ref="W38:Z38"/>
    <mergeCell ref="F35:S35"/>
    <mergeCell ref="U30:W30"/>
    <mergeCell ref="V21:AF21"/>
    <mergeCell ref="AM20:AO20"/>
    <mergeCell ref="AP23:AS23"/>
    <mergeCell ref="AP24:AS24"/>
    <mergeCell ref="AG24:AK24"/>
    <mergeCell ref="AP20:AS20"/>
    <mergeCell ref="AC24:AF24"/>
    <mergeCell ref="AG21:AK21"/>
  </mergeCells>
  <phoneticPr fontId="4"/>
  <conditionalFormatting sqref="AA8:AC8">
    <cfRule type="expression" dxfId="23" priority="29" stopIfTrue="1">
      <formula>AND(MOD($Q$8,4)=0,$W$8=2,$AA$8&gt;29)</formula>
    </cfRule>
    <cfRule type="expression" dxfId="22" priority="30" stopIfTrue="1">
      <formula>AND(MOD($Q$8,4)&lt;&gt;0,$W$8=2,$AA$8&gt;28)</formula>
    </cfRule>
    <cfRule type="expression" dxfId="21" priority="31" stopIfTrue="1">
      <formula>AND(OR($W$8=4,$W$8=6,$W$8=9,$W$8=11),$AA$8=31)</formula>
    </cfRule>
  </conditionalFormatting>
  <conditionalFormatting sqref="AO4:AP4">
    <cfRule type="expression" dxfId="20" priority="28" stopIfTrue="1">
      <formula>AND($AL$4=11,$AO$4=31)</formula>
    </cfRule>
  </conditionalFormatting>
  <conditionalFormatting sqref="AG8:AJ8">
    <cfRule type="expression" dxfId="19" priority="27" stopIfTrue="1">
      <formula>$AG$8="記入日未入力"</formula>
    </cfRule>
  </conditionalFormatting>
  <conditionalFormatting sqref="AP19:AS19">
    <cfRule type="expression" dxfId="18" priority="26" stopIfTrue="1">
      <formula>OR($AP19="生年月日未入力",$AP19="　選択不可")</formula>
    </cfRule>
  </conditionalFormatting>
  <conditionalFormatting sqref="AP21:AS21">
    <cfRule type="expression" dxfId="17" priority="24" stopIfTrue="1">
      <formula>OR($AP21="クラブ名未入力",$AP21="単独選択不可")</formula>
    </cfRule>
  </conditionalFormatting>
  <conditionalFormatting sqref="AP20:AS20">
    <cfRule type="expression" dxfId="16" priority="19" stopIfTrue="1">
      <formula>OR($AP20="生年月日未入力",$AP20="　選択不可")</formula>
    </cfRule>
  </conditionalFormatting>
  <conditionalFormatting sqref="AP23:AS23">
    <cfRule type="expression" dxfId="15" priority="18" stopIfTrue="1">
      <formula>OR($AP23="生年月日未入力",$AP23="　選択不可")</formula>
    </cfRule>
  </conditionalFormatting>
  <conditionalFormatting sqref="AP24:AS24">
    <cfRule type="expression" dxfId="14" priority="17" stopIfTrue="1">
      <formula>OR($AP24="生年月日未入力",$AP24="　選択不可")</formula>
    </cfRule>
  </conditionalFormatting>
  <conditionalFormatting sqref="AP25:AS25">
    <cfRule type="expression" dxfId="13" priority="16" stopIfTrue="1">
      <formula>OR($AP25="クラブ名未入力",$AP25="単独選択不可")</formula>
    </cfRule>
  </conditionalFormatting>
  <conditionalFormatting sqref="AP35:AS35">
    <cfRule type="expression" dxfId="12" priority="14" stopIfTrue="1">
      <formula>OR($AP35=" 必須未入力",$AP35="生年月日未入力",$AP35="　選択不可")</formula>
    </cfRule>
  </conditionalFormatting>
  <conditionalFormatting sqref="AP36:AS36">
    <cfRule type="expression" dxfId="11" priority="12" stopIfTrue="1">
      <formula>OR($AP36=" 必須未入力",$AP36="生年月日未入力",$AP36="　選択不可")</formula>
    </cfRule>
  </conditionalFormatting>
  <conditionalFormatting sqref="AP37:AS38">
    <cfRule type="expression" dxfId="10" priority="11" stopIfTrue="1">
      <formula>OR($AP37=" 必須未入力",$AP37="生年月日未入力",$AP37="　選択不可")</formula>
    </cfRule>
  </conditionalFormatting>
  <conditionalFormatting sqref="AP42:AS42">
    <cfRule type="expression" dxfId="9" priority="10" stopIfTrue="1">
      <formula>OR($AP42=" 必須未入力",$AP42="生年月日未入力",$AP42="　選択不可")</formula>
    </cfRule>
  </conditionalFormatting>
  <conditionalFormatting sqref="AP43:AS43">
    <cfRule type="expression" dxfId="8" priority="9" stopIfTrue="1">
      <formula>OR($AP43=" 必須未入力",$AP43="生年月日未入力",$AP43="　選択不可")</formula>
    </cfRule>
  </conditionalFormatting>
  <conditionalFormatting sqref="AP44:AS45">
    <cfRule type="expression" dxfId="7" priority="8" stopIfTrue="1">
      <formula>OR($AP44=" 必須未入力",$AP44="生年月日未入力",$AP44="　選択不可")</formula>
    </cfRule>
  </conditionalFormatting>
  <conditionalFormatting sqref="AP49:AS49">
    <cfRule type="expression" dxfId="6" priority="7" stopIfTrue="1">
      <formula>OR($AP49=" 必須未入力",$AP49="生年月日未入力",$AP49="　選択不可")</formula>
    </cfRule>
  </conditionalFormatting>
  <conditionalFormatting sqref="AP50:AS50">
    <cfRule type="expression" dxfId="5" priority="6" stopIfTrue="1">
      <formula>OR($AP50=" 必須未入力",$AP50="生年月日未入力",$AP50="　選択不可")</formula>
    </cfRule>
  </conditionalFormatting>
  <conditionalFormatting sqref="AP51:AS52">
    <cfRule type="expression" dxfId="4" priority="5" stopIfTrue="1">
      <formula>OR($AP51=" 必須未入力",$AP51="生年月日未入力",$AP51="　選択不可")</formula>
    </cfRule>
  </conditionalFormatting>
  <conditionalFormatting sqref="AP56:AS56">
    <cfRule type="expression" dxfId="3" priority="4" stopIfTrue="1">
      <formula>OR($AP56=" 必須未入力",$AP56="生年月日未入力",$AP56="　選択不可")</formula>
    </cfRule>
  </conditionalFormatting>
  <conditionalFormatting sqref="AP57:AS57">
    <cfRule type="expression" dxfId="2" priority="3" stopIfTrue="1">
      <formula>OR($AP57=" 必須未入力",$AP57="生年月日未入力",$AP57="　選択不可")</formula>
    </cfRule>
  </conditionalFormatting>
  <conditionalFormatting sqref="AF28:AS28">
    <cfRule type="expression" dxfId="1" priority="2" stopIfTrue="1">
      <formula>$AF$28="どちらか一方をお選びください。"</formula>
    </cfRule>
  </conditionalFormatting>
  <conditionalFormatting sqref="X31:AK31">
    <cfRule type="expression" dxfId="0" priority="1" stopIfTrue="1">
      <formula>$X$31="いずれか１つをお選びください。"</formula>
    </cfRule>
  </conditionalFormatting>
  <dataValidations count="12">
    <dataValidation type="list" allowBlank="1" showInputMessage="1" showErrorMessage="1" sqref="AB62:AC62">
      <formula1>"３,４"</formula1>
    </dataValidation>
    <dataValidation type="list" allowBlank="1" showInputMessage="1" showErrorMessage="1" sqref="AG62:AH62">
      <formula1>"１,２,３"</formula1>
    </dataValidation>
    <dataValidation type="list" allowBlank="1" showInputMessage="1" showErrorMessage="1" sqref="H9:X9">
      <formula1>"いすゞ藤沢スキー部,バイスバウムスキークラブ,藤沢スキークラブ,シルバースパークRC,湘南スキークラブ,荏原スキー部,ビッグクラウドスキークラブ,湘南スノーボードクラブ,スノードロップスキークラブ,ＩＢＭスキー部"</formula1>
    </dataValidation>
    <dataValidation type="list" allowBlank="1" showInputMessage="1" showErrorMessage="1" sqref="H8:J8">
      <formula1>"男,女"</formula1>
    </dataValidation>
    <dataValidation type="whole" allowBlank="1" showInputMessage="1" showErrorMessage="1" error="入力した値が正しくありません。_x000a_訂正して下さい。（～２０１６）" sqref="Q8:T8">
      <formula1>1900</formula1>
      <formula2>2016</formula2>
    </dataValidation>
    <dataValidation type="whole" allowBlank="1" showInputMessage="1" showErrorMessage="1" error="入力した値が正しくありません。_x000a_訂正してください。（１～１２）" sqref="W8:X8">
      <formula1>1</formula1>
      <formula2>12</formula2>
    </dataValidation>
    <dataValidation type="whole" allowBlank="1" showInputMessage="1" showErrorMessage="1" error="入力した値が正しくありません。_x000a_訂正してください。（１～３１）" sqref="AA8:AC8 AO4:AP4">
      <formula1>1</formula1>
      <formula2>31</formula2>
    </dataValidation>
    <dataValidation type="list" allowBlank="1" showInputMessage="1" showErrorMessage="1" error="入力した値が正しくありません。_x000a_訂正して下さい。（～２０１５）" sqref="AG4:AJ4">
      <formula1>"２０１６,２０１７"</formula1>
    </dataValidation>
    <dataValidation type="list" allowBlank="1" showInputMessage="1" showErrorMessage="1" sqref="AL4:AM4">
      <formula1>"１１,１２,１"</formula1>
    </dataValidation>
    <dataValidation type="list" allowBlank="1" showInputMessage="1" showErrorMessage="1" sqref="AM19:AO21 P28:R28 AB28:AD28 U30:W30 AA30:AC30 AG30:AI30 AM30:AO30 AM35:AO38 AH37:AJ38 AH44:AJ45 AM42:AO45 AM49:AO52 AM56:AO57 N62:P62 M66:O66 AM23:AO25">
      <formula1>"○"</formula1>
    </dataValidation>
    <dataValidation type="list" allowBlank="1" showInputMessage="1" showErrorMessage="1" sqref="Q54:S54">
      <formula1>"１,２,３,４,５,未定"</formula1>
    </dataValidation>
    <dataValidation type="list" allowBlank="1" showInputMessage="1" showErrorMessage="1" sqref="AH54:AJ54">
      <formula1>"１,２,３,４,５,６,未定"</formula1>
    </dataValidation>
  </dataValidations>
  <printOptions horizontalCentered="1"/>
  <pageMargins left="0.78740157480314965" right="0.78740157480314965" top="0.62992125984251968" bottom="0.39370078740157483" header="0.51181102362204722" footer="0.31496062992125984"/>
  <pageSetup paperSize="9" scale="7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ご案内</vt:lpstr>
      <vt:lpstr>申込書</vt:lpstr>
      <vt:lpstr>ご案内!Print_Area</vt:lpstr>
      <vt:lpstr>申込書!Print_Area</vt:lpstr>
    </vt:vector>
  </TitlesOfParts>
  <Company>いすゞ自動車株式会社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いすゞ自動車株式会社</dc:creator>
  <cp:lastModifiedBy>百海廷</cp:lastModifiedBy>
  <cp:lastPrinted>2016-11-18T00:16:15Z</cp:lastPrinted>
  <dcterms:created xsi:type="dcterms:W3CDTF">2010-12-07T03:28:14Z</dcterms:created>
  <dcterms:modified xsi:type="dcterms:W3CDTF">2016-12-09T20:35:58Z</dcterms:modified>
</cp:coreProperties>
</file>