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18795" windowHeight="4080" activeTab="0"/>
  </bookViews>
  <sheets>
    <sheet name="ご案内" sheetId="1" r:id="rId1"/>
    <sheet name="申込書" sheetId="2" r:id="rId2"/>
  </sheets>
  <definedNames>
    <definedName name="_xlfn.IFERROR" hidden="1">#NAME?</definedName>
    <definedName name="_xlnm.Print_Area" localSheetId="0">'ご案内'!$A$1:$D$82</definedName>
    <definedName name="_xlnm.Print_Area" localSheetId="1">'申込書'!$A$1:$AT$74</definedName>
  </definedNames>
  <calcPr fullCalcOnLoad="1"/>
</workbook>
</file>

<file path=xl/sharedStrings.xml><?xml version="1.0" encoding="utf-8"?>
<sst xmlns="http://schemas.openxmlformats.org/spreadsheetml/2006/main" count="191" uniqueCount="161">
  <si>
    <t>　　※その他、単品のレンタル料金等は別途お問い合わせください。（問い合わせ先は後述）</t>
  </si>
  <si>
    <t>　　※大原菅平ビガークラブでは本ツアーのキャンセルを直接受付けることはできませんのでご注意ください。</t>
  </si>
  <si>
    <t>　　※SAF会員は所属クラブにて取りまとめの上、指定口座にお振込みください。</t>
  </si>
  <si>
    <t>　　　　但し、市民大会参加料については理由の如何にかかわらず一切返金できません。</t>
  </si>
  <si>
    <t>■申し込み方法は</t>
  </si>
  <si>
    <r>
      <t>■SAF会員とは</t>
    </r>
    <r>
      <rPr>
        <b/>
        <sz val="11"/>
        <rFont val="HG丸ｺﾞｼｯｸM-PRO"/>
        <family val="3"/>
      </rPr>
      <t>：</t>
    </r>
    <r>
      <rPr>
        <sz val="11"/>
        <rFont val="HG丸ｺﾞｼｯｸM-PRO"/>
        <family val="3"/>
      </rPr>
      <t>藤沢スキー協会所属のクラブ員（家族も含む）となります。</t>
    </r>
  </si>
  <si>
    <r>
      <t>■ジュニアとは</t>
    </r>
    <r>
      <rPr>
        <b/>
        <sz val="11"/>
        <rFont val="HG丸ｺﾞｼｯｸM-PRO"/>
        <family val="3"/>
      </rPr>
      <t>：</t>
    </r>
    <r>
      <rPr>
        <sz val="11"/>
        <rFont val="HG丸ｺﾞｼｯｸM-PRO"/>
        <family val="3"/>
      </rPr>
      <t>小学生以下の方でベッドや食事は一人分となります。また、保護者もしくは18 歳以上の同伴者が必要となります。</t>
    </r>
  </si>
  <si>
    <r>
      <t>　　※セットレンタル(スキー、ストック、ブーツ)の料金は大人1.5日：</t>
    </r>
    <r>
      <rPr>
        <u val="single"/>
        <sz val="11"/>
        <rFont val="HG丸ｺﾞｼｯｸM-PRO"/>
        <family val="3"/>
      </rPr>
      <t>\3,100（税別）</t>
    </r>
    <r>
      <rPr>
        <sz val="11"/>
        <rFont val="HG丸ｺﾞｼｯｸM-PRO"/>
        <family val="3"/>
      </rPr>
      <t>、ジュニア1.5日：</t>
    </r>
    <r>
      <rPr>
        <u val="single"/>
        <sz val="11"/>
        <rFont val="HG丸ｺﾞｼｯｸM-PRO"/>
        <family val="3"/>
      </rPr>
      <t>\2,800（税別）</t>
    </r>
    <r>
      <rPr>
        <sz val="11"/>
        <rFont val="HG丸ｺﾞｼｯｸM-PRO"/>
        <family val="3"/>
      </rPr>
      <t>で、現地精算となります。</t>
    </r>
  </si>
  <si>
    <r>
      <t>　　　　ゆうちょ銀行　 記号10280 　番号5699921  口座名義  藤沢スキー協会</t>
    </r>
    <r>
      <rPr>
        <sz val="11"/>
        <color indexed="10"/>
        <rFont val="HG丸ｺﾞｼｯｸM-PRO"/>
        <family val="3"/>
      </rPr>
      <t>　</t>
    </r>
  </si>
  <si>
    <r>
      <t xml:space="preserve">　　　　他銀行からの場合： 店名 </t>
    </r>
    <r>
      <rPr>
        <u val="single"/>
        <sz val="11"/>
        <rFont val="HG丸ｺﾞｼｯｸM-PRO"/>
        <family val="3"/>
      </rPr>
      <t>〇二八</t>
    </r>
    <r>
      <rPr>
        <sz val="11"/>
        <rFont val="HG丸ｺﾞｼｯｸM-PRO"/>
        <family val="3"/>
      </rPr>
      <t xml:space="preserve">(ゼロニハチ) , 店番 </t>
    </r>
    <r>
      <rPr>
        <u val="single"/>
        <sz val="11"/>
        <rFont val="HG丸ｺﾞｼｯｸM-PRO"/>
        <family val="3"/>
      </rPr>
      <t>028</t>
    </r>
    <r>
      <rPr>
        <sz val="11"/>
        <rFont val="HG丸ｺﾞｼｯｸM-PRO"/>
        <family val="3"/>
      </rPr>
      <t xml:space="preserve"> , 預金種目 </t>
    </r>
    <r>
      <rPr>
        <u val="single"/>
        <sz val="11"/>
        <rFont val="HG丸ｺﾞｼｯｸM-PRO"/>
        <family val="3"/>
      </rPr>
      <t>普通預金</t>
    </r>
    <r>
      <rPr>
        <sz val="11"/>
        <rFont val="HG丸ｺﾞｼｯｸM-PRO"/>
        <family val="3"/>
      </rPr>
      <t xml:space="preserve"> , 口座番号 </t>
    </r>
    <r>
      <rPr>
        <u val="single"/>
        <sz val="11"/>
        <rFont val="HG丸ｺﾞｼｯｸM-PRO"/>
        <family val="3"/>
      </rPr>
      <t>0569992</t>
    </r>
  </si>
  <si>
    <t>■ 宅配便の送り先は『〒386-2204 長野県上田市菅平高原1223−2692  大原菅平ビガークラブ 　TEL：0268-74-3377 』です。</t>
  </si>
  <si>
    <r>
      <t>■キャンセルポリシー</t>
    </r>
    <r>
      <rPr>
        <b/>
        <sz val="11"/>
        <rFont val="HG丸ｺﾞｼｯｸM-PRO"/>
        <family val="3"/>
      </rPr>
      <t>：</t>
    </r>
    <r>
      <rPr>
        <sz val="11"/>
        <rFont val="HG丸ｺﾞｼｯｸM-PRO"/>
        <family val="3"/>
      </rPr>
      <t>市民大会参加費を除く全費用に対し以下のとおりキャンセル料が発生しますのでご了承ください。</t>
    </r>
  </si>
  <si>
    <t xml:space="preserve">   申込書に必要事項をご記入の上、FAX（0466-28-1419）か、関水スポーツ（藤沢駅南口：藤沢市鵠沼石上1-3-1）３Ｆへ直接お持ちください。</t>
  </si>
  <si>
    <t>■レンタルスキーご希望の方は申込書に身長と靴のサイズをご記載ください。</t>
  </si>
  <si>
    <t>　　※数量に限りがありますので、ご希望に副えない場合もありますこと、予めご了承ください。</t>
  </si>
  <si>
    <r>
      <t>■個人情報の取り扱いに関して</t>
    </r>
    <r>
      <rPr>
        <b/>
        <sz val="11"/>
        <rFont val="HG丸ｺﾞｼｯｸM-PRO"/>
        <family val="3"/>
      </rPr>
      <t>：</t>
    </r>
    <r>
      <rPr>
        <sz val="11"/>
        <rFont val="HG丸ｺﾞｼｯｸM-PRO"/>
        <family val="3"/>
      </rPr>
      <t>申込書にご記入いただいた個人情報は、Fujisawa Winter Festival と今後の藤沢スキー協会主催行事のご案内にのみ</t>
    </r>
  </si>
  <si>
    <t>　使用いたします。</t>
  </si>
  <si>
    <t>■今回の行事は団体傷害保険に加入しますが、十分な補償を受けられない可能性もございますので、ご自身でも傷害保険等に加入いただくことをお勧め</t>
  </si>
  <si>
    <t>　いたします。また、申込者に関する必要事項をご記入いただけない場合は保険加入手続きができませんので予めご了承ください。</t>
  </si>
  <si>
    <t>■万一、怪我等の発生時には応急処置は行ないますが、その他一切は当事者の責任とさせていただきます。</t>
  </si>
  <si>
    <t>　健康保険証をご持参いただくことをお勧めいたします。</t>
  </si>
  <si>
    <r>
      <t>■特別料金のリフト券は大原菅平ビガークラブにご宿泊の方のみへの対応となっており、</t>
    </r>
    <r>
      <rPr>
        <sz val="11"/>
        <color indexed="10"/>
        <rFont val="HG丸ｺﾞｼｯｸM-PRO"/>
        <family val="3"/>
      </rPr>
      <t>事前申し込み</t>
    </r>
    <r>
      <rPr>
        <sz val="11"/>
        <rFont val="HG丸ｺﾞｼｯｸM-PRO"/>
        <family val="3"/>
      </rPr>
      <t>が必要です。申込書に必要なリフト券をご記入</t>
    </r>
  </si>
  <si>
    <t>　ください。実際の購入は現地（大原菅平ビガークラブのフロント）にて現金引換えとなります。</t>
  </si>
  <si>
    <r>
      <t>■参加費はお申し込み後１週間以内に以下の</t>
    </r>
    <r>
      <rPr>
        <sz val="11"/>
        <color indexed="10"/>
        <rFont val="HG丸ｺﾞｼｯｸM-PRO"/>
        <family val="3"/>
      </rPr>
      <t>銀行口座にお振込み</t>
    </r>
    <r>
      <rPr>
        <sz val="11"/>
        <rFont val="HG丸ｺﾞｼｯｸM-PRO"/>
        <family val="3"/>
      </rPr>
      <t>ください。</t>
    </r>
  </si>
  <si>
    <t>　★料金には宿泊（朝食・夕食）、パーティー、保険の各費用が含まれます。リフト券代は含まれておりませんが、このツアーだけの特別料金にてご提供いたします。</t>
  </si>
  <si>
    <t>特別料金リフト券を希望</t>
  </si>
  <si>
    <t>リフト券の種類：</t>
  </si>
  <si>
    <r>
      <t>身長</t>
    </r>
    <r>
      <rPr>
        <b/>
        <sz val="10"/>
        <rFont val="HG丸ｺﾞｼｯｸM-PRO"/>
        <family val="3"/>
      </rPr>
      <t>：</t>
    </r>
  </si>
  <si>
    <r>
      <t>靴のサイズ</t>
    </r>
    <r>
      <rPr>
        <b/>
        <sz val="10"/>
        <rFont val="HG丸ｺﾞｼｯｸM-PRO"/>
        <family val="3"/>
      </rPr>
      <t>：</t>
    </r>
  </si>
  <si>
    <t>1月</t>
  </si>
  <si>
    <t>日から</t>
  </si>
  <si>
    <t>日券</t>
  </si>
  <si>
    <t>★特別料金のリフト券をご希望の方は以下のチェック欄に○印をご記入いただき、必要なリフト券の種類をお選びください。</t>
  </si>
  <si>
    <t>携帯電話</t>
  </si>
  <si>
    <t>生年月日</t>
  </si>
  <si>
    <t>年</t>
  </si>
  <si>
    <t>月</t>
  </si>
  <si>
    <t>日</t>
  </si>
  <si>
    <t>歳）</t>
  </si>
  <si>
    <t>（</t>
  </si>
  <si>
    <t>また、往復バスプランをご希望の方、およびSAF会員の方は各々のチェック欄にも○印をご記入ください。</t>
  </si>
  <si>
    <t>ポール練習会</t>
  </si>
  <si>
    <t>藤沢市民大会（GS2 本） ポールレース</t>
  </si>
  <si>
    <t>級別テスト：</t>
  </si>
  <si>
    <t>級</t>
  </si>
  <si>
    <t>お申し込み金額合計</t>
  </si>
  <si>
    <t>ふりがな</t>
  </si>
  <si>
    <t>氏 名</t>
  </si>
  <si>
    <t>クラブ名</t>
  </si>
  <si>
    <t>住 所</t>
  </si>
  <si>
    <t>〒</t>
  </si>
  <si>
    <t>－</t>
  </si>
  <si>
    <t>電 話</t>
  </si>
  <si>
    <t>E メール</t>
  </si>
  <si>
    <t>　</t>
  </si>
  <si>
    <t>ジュニア：</t>
  </si>
  <si>
    <t>SAF会員割引（本人＆家族）：</t>
  </si>
  <si>
    <t>＋往復バスプラン：</t>
  </si>
  <si>
    <t>スキー</t>
  </si>
  <si>
    <t>スノーボード</t>
  </si>
  <si>
    <t>①</t>
  </si>
  <si>
    <t>②</t>
  </si>
  <si>
    <t>③</t>
  </si>
  <si>
    <t>④</t>
  </si>
  <si>
    <t>⑤</t>
  </si>
  <si>
    <t xml:space="preserve">スキー・スノーボードバッジテスト（前日のレッスン参加が必須） </t>
  </si>
  <si>
    <t>★レンタルスキーをご希望の方は以下のチェック欄に○印をご記入いただき、身長および靴のサイズをご記載ください。</t>
  </si>
  <si>
    <t>レンタルスキーを希望</t>
  </si>
  <si>
    <t>ｃｍ</t>
  </si>
  <si>
    <t>★備考欄　（ジュニア参加の方は同伴される方の氏名をご記入ください。また、家族等同室希望者もご記入ください。）</t>
  </si>
  <si>
    <r>
      <t>★スキー、スノーボードどちらの種目でご参加予定か、チェック欄に○印をご記入ください。</t>
    </r>
    <r>
      <rPr>
        <sz val="10"/>
        <color indexed="10"/>
        <rFont val="HG丸ｺﾞｼｯｸM-PRO"/>
        <family val="3"/>
      </rPr>
      <t>（必須）</t>
    </r>
  </si>
  <si>
    <t>※ジュニアとは小学生以下の方でベッドや食事は一人分となります。また、保護者もしくは18 歳以上の同伴者が必要となります。</t>
  </si>
  <si>
    <t>級別テスト（１級～５級）</t>
  </si>
  <si>
    <t>スキージュニアテスト（１級～６級）</t>
  </si>
  <si>
    <t>スキージュニアテスト：</t>
  </si>
  <si>
    <t>日 記入</t>
  </si>
  <si>
    <t>男 ・ 女</t>
  </si>
  <si>
    <t>日程</t>
  </si>
  <si>
    <t>チェック欄</t>
  </si>
  <si>
    <t>大人：</t>
  </si>
  <si>
    <t>.</t>
  </si>
  <si>
    <t>朝食</t>
  </si>
  <si>
    <r>
      <t>夕食</t>
    </r>
    <r>
      <rPr>
        <sz val="11.85"/>
        <color indexed="63"/>
        <rFont val="Arial"/>
        <family val="2"/>
      </rPr>
      <t xml:space="preserve">  </t>
    </r>
    <r>
      <rPr>
        <sz val="11.85"/>
        <color indexed="63"/>
        <rFont val="ＭＳ Ｐゴシック"/>
        <family val="3"/>
      </rPr>
      <t>⇒</t>
    </r>
    <r>
      <rPr>
        <sz val="11.85"/>
        <color indexed="63"/>
        <rFont val="Arial"/>
        <family val="2"/>
      </rPr>
      <t xml:space="preserve"> </t>
    </r>
    <r>
      <rPr>
        <sz val="11.85"/>
        <color indexed="63"/>
        <rFont val="ＭＳ Ｐゴシック"/>
        <family val="3"/>
      </rPr>
      <t>フリータイム</t>
    </r>
  </si>
  <si>
    <t>朝食</t>
  </si>
  <si>
    <t>開会式</t>
  </si>
  <si>
    <t>　　※SAJ 公認インストラクターによる、初心者から上級者・指導員検定受検者まで参加者のレベルに合わせてレッスンします。</t>
  </si>
  <si>
    <r>
      <t>閉会式　</t>
    </r>
    <r>
      <rPr>
        <sz val="10"/>
        <color indexed="63"/>
        <rFont val="ＭＳ Ｐゴシック"/>
        <family val="3"/>
      </rPr>
      <t>※昼食は閉会式の前までにお済ませ下さい。</t>
    </r>
  </si>
  <si>
    <t>■申し込みに関するご相談、および万が一のキャンセルは以下へご連絡ください。</t>
  </si>
  <si>
    <r>
      <rPr>
        <b/>
        <sz val="11.85"/>
        <color indexed="63"/>
        <rFont val="Arial"/>
        <family val="2"/>
      </rPr>
      <t>A</t>
    </r>
    <r>
      <rPr>
        <b/>
        <sz val="11.85"/>
        <color indexed="63"/>
        <rFont val="ＭＳ Ｐゴシック"/>
        <family val="3"/>
      </rPr>
      <t>コース、</t>
    </r>
    <r>
      <rPr>
        <b/>
        <sz val="11.85"/>
        <color indexed="63"/>
        <rFont val="Arial"/>
        <family val="2"/>
      </rPr>
      <t>B</t>
    </r>
    <r>
      <rPr>
        <b/>
        <sz val="11.85"/>
        <color indexed="63"/>
        <rFont val="ＭＳ Ｐゴシック"/>
        <family val="3"/>
      </rPr>
      <t>コース共通</t>
    </r>
  </si>
  <si>
    <r>
      <rPr>
        <sz val="11.85"/>
        <color indexed="63"/>
        <rFont val="ＭＳ Ｐゴシック"/>
        <family val="3"/>
      </rPr>
      <t>　　　　</t>
    </r>
    <r>
      <rPr>
        <sz val="11.85"/>
        <color indexed="63"/>
        <rFont val="ＭＳ Ｐゴシック"/>
        <family val="3"/>
      </rPr>
      <t>　　　　　　　　　</t>
    </r>
    <r>
      <rPr>
        <sz val="11.85"/>
        <color indexed="63"/>
        <rFont val="Arial"/>
        <family val="2"/>
      </rPr>
      <t>　　</t>
    </r>
    <r>
      <rPr>
        <sz val="11.85"/>
        <color indexed="63"/>
        <rFont val="ＭＳ Ｐゴシック"/>
        <family val="3"/>
      </rPr>
      <t>⇒</t>
    </r>
    <r>
      <rPr>
        <sz val="11.85"/>
        <color indexed="63"/>
        <rFont val="Arial"/>
        <family val="2"/>
      </rPr>
      <t>藤沢駅着（小田急百貨店横 20</t>
    </r>
    <r>
      <rPr>
        <sz val="11.85"/>
        <color indexed="63"/>
        <rFont val="ＭＳ Ｐゴシック"/>
        <family val="3"/>
      </rPr>
      <t>：</t>
    </r>
    <r>
      <rPr>
        <sz val="11.85"/>
        <color indexed="63"/>
        <rFont val="Arial"/>
        <family val="2"/>
      </rPr>
      <t>00</t>
    </r>
    <r>
      <rPr>
        <sz val="11.85"/>
        <color indexed="63"/>
        <rFont val="ＭＳ Ｐゴシック"/>
        <family val="3"/>
      </rPr>
      <t>頃到着）</t>
    </r>
  </si>
  <si>
    <r>
      <rPr>
        <b/>
        <sz val="11.85"/>
        <color indexed="63"/>
        <rFont val="Arial"/>
        <family val="2"/>
      </rPr>
      <t>B</t>
    </r>
    <r>
      <rPr>
        <b/>
        <sz val="11.85"/>
        <color indexed="63"/>
        <rFont val="ＭＳ Ｐゴシック"/>
        <family val="3"/>
      </rPr>
      <t>コース（往復バスプラン）：</t>
    </r>
    <r>
      <rPr>
        <sz val="11.85"/>
        <color indexed="63"/>
        <rFont val="ＭＳ Ｐゴシック"/>
        <family val="3"/>
      </rPr>
      <t>藤沢駅発（小田急百貨店横</t>
    </r>
    <r>
      <rPr>
        <sz val="11.85"/>
        <color indexed="63"/>
        <rFont val="Arial"/>
        <family val="2"/>
      </rPr>
      <t xml:space="preserve"> 19</t>
    </r>
    <r>
      <rPr>
        <sz val="11.85"/>
        <color indexed="63"/>
        <rFont val="ＭＳ Ｐゴシック"/>
        <family val="3"/>
      </rPr>
      <t>：</t>
    </r>
    <r>
      <rPr>
        <sz val="11.85"/>
        <color indexed="63"/>
        <rFont val="Arial"/>
        <family val="2"/>
      </rPr>
      <t>30</t>
    </r>
    <r>
      <rPr>
        <sz val="11.85"/>
        <color indexed="63"/>
        <rFont val="ＭＳ Ｐゴシック"/>
        <family val="3"/>
      </rPr>
      <t>集合/</t>
    </r>
    <r>
      <rPr>
        <sz val="11.85"/>
        <color indexed="63"/>
        <rFont val="Arial"/>
        <family val="2"/>
      </rPr>
      <t>20</t>
    </r>
    <r>
      <rPr>
        <sz val="11.85"/>
        <color indexed="63"/>
        <rFont val="ＭＳ Ｐゴシック"/>
        <family val="3"/>
      </rPr>
      <t>：</t>
    </r>
    <r>
      <rPr>
        <sz val="11.85"/>
        <color indexed="63"/>
        <rFont val="Arial"/>
        <family val="2"/>
      </rPr>
      <t>00</t>
    </r>
    <r>
      <rPr>
        <sz val="11.85"/>
        <color indexed="63"/>
        <rFont val="ＭＳ Ｐゴシック"/>
        <family val="3"/>
      </rPr>
      <t>出発）⇒高速道路パーキング（随時休憩）</t>
    </r>
  </si>
  <si>
    <t>内容詳細</t>
  </si>
  <si>
    <t>　　　　　　　　　※宿の食堂での夕食は準備できませんので、夕食後にチェックインして下さい。部屋への持ち込みは可能です。</t>
  </si>
  <si>
    <r>
      <t>B</t>
    </r>
    <r>
      <rPr>
        <b/>
        <sz val="11.85"/>
        <color indexed="63"/>
        <rFont val="ＭＳ Ｐゴシック"/>
        <family val="3"/>
      </rPr>
      <t>コース（往復バスプラン）：</t>
    </r>
    <r>
      <rPr>
        <sz val="11.85"/>
        <color indexed="63"/>
        <rFont val="ＭＳ Ｐゴシック"/>
        <family val="3"/>
      </rPr>
      <t>大原菅平ビガークラブ（</t>
    </r>
    <r>
      <rPr>
        <sz val="11.85"/>
        <color indexed="63"/>
        <rFont val="Arial"/>
        <family val="2"/>
      </rPr>
      <t>13</t>
    </r>
    <r>
      <rPr>
        <sz val="11.85"/>
        <color indexed="63"/>
        <rFont val="ＭＳ Ｐゴシック"/>
        <family val="3"/>
      </rPr>
      <t>：</t>
    </r>
    <r>
      <rPr>
        <sz val="11.85"/>
        <color indexed="63"/>
        <rFont val="Arial"/>
        <family val="2"/>
      </rPr>
      <t>30</t>
    </r>
    <r>
      <rPr>
        <sz val="11.85"/>
        <color indexed="63"/>
        <rFont val="ＭＳ Ｐゴシック"/>
        <family val="3"/>
      </rPr>
      <t>バスへの荷物積込/</t>
    </r>
    <r>
      <rPr>
        <sz val="11.85"/>
        <color indexed="63"/>
        <rFont val="Arial"/>
        <family val="2"/>
      </rPr>
      <t>14</t>
    </r>
    <r>
      <rPr>
        <sz val="11.85"/>
        <color indexed="63"/>
        <rFont val="ＭＳ Ｐゴシック"/>
        <family val="3"/>
      </rPr>
      <t>：</t>
    </r>
    <r>
      <rPr>
        <sz val="11.85"/>
        <color indexed="63"/>
        <rFont val="Arial"/>
        <family val="2"/>
      </rPr>
      <t>00</t>
    </r>
    <r>
      <rPr>
        <sz val="11.85"/>
        <color indexed="63"/>
        <rFont val="ＭＳ Ｐゴシック"/>
        <family val="3"/>
      </rPr>
      <t>出発</t>
    </r>
    <r>
      <rPr>
        <sz val="11.85"/>
        <color indexed="63"/>
        <rFont val="Arial"/>
        <family val="2"/>
      </rPr>
      <t xml:space="preserve">) </t>
    </r>
    <r>
      <rPr>
        <sz val="11.85"/>
        <color indexed="63"/>
        <rFont val="ＭＳ Ｐゴシック"/>
        <family val="3"/>
      </rPr>
      <t>⇒高速道路パーキング（随時休憩）</t>
    </r>
  </si>
  <si>
    <r>
      <rPr>
        <sz val="12"/>
        <rFont val="ＭＳ Ｐゴシック"/>
        <family val="3"/>
      </rPr>
      <t>【会</t>
    </r>
    <r>
      <rPr>
        <sz val="12"/>
        <rFont val="Arial"/>
        <family val="2"/>
      </rPr>
      <t xml:space="preserve"> </t>
    </r>
    <r>
      <rPr>
        <sz val="12"/>
        <rFont val="ＭＳ Ｐゴシック"/>
        <family val="3"/>
      </rPr>
      <t>場】</t>
    </r>
    <r>
      <rPr>
        <sz val="12"/>
        <rFont val="Arial"/>
        <family val="2"/>
      </rPr>
      <t xml:space="preserve"> </t>
    </r>
    <r>
      <rPr>
        <sz val="12"/>
        <rFont val="ＭＳ Ｐゴシック"/>
        <family val="3"/>
      </rPr>
      <t xml:space="preserve">信州 菅平高原 パインビークスキー場 </t>
    </r>
    <r>
      <rPr>
        <sz val="12"/>
        <rFont val="Arial"/>
        <family val="2"/>
      </rPr>
      <t>http://www.pinebeak.co.jp/</t>
    </r>
  </si>
  <si>
    <t>　　※グランドシニア券（65歳以上）の方は当日ゲレンデにて直接購入いただいた方がお得です。</t>
  </si>
  <si>
    <t>⑥</t>
  </si>
  <si>
    <t>⑦</t>
  </si>
  <si>
    <r>
      <t>※合格時の公認料は別途必要となります。</t>
    </r>
    <r>
      <rPr>
        <sz val="10"/>
        <rFont val="HG丸ｺﾞｼｯｸM-PRO"/>
        <family val="3"/>
      </rPr>
      <t>（全日本スキー連盟規定による）</t>
    </r>
  </si>
  <si>
    <t>　　※領収書は発行しておりません。銀行でのお振込み時のご利用明細を領収書の代わりとさせていただきます。</t>
  </si>
  <si>
    <t>上級者</t>
  </si>
  <si>
    <t>中級者</t>
  </si>
  <si>
    <t>初級者</t>
  </si>
  <si>
    <t>初心者</t>
  </si>
  <si>
    <t>FAX送信先：0466-28-1419（関水スポーツ）</t>
  </si>
  <si>
    <r>
      <t>兼</t>
    </r>
    <r>
      <rPr>
        <i/>
        <sz val="14"/>
        <rFont val="Arial"/>
        <family val="2"/>
      </rPr>
      <t xml:space="preserve"> </t>
    </r>
    <r>
      <rPr>
        <i/>
        <sz val="14"/>
        <rFont val="HGP創英角ｺﾞｼｯｸUB"/>
        <family val="3"/>
      </rPr>
      <t>第</t>
    </r>
    <r>
      <rPr>
        <b/>
        <i/>
        <sz val="14"/>
        <rFont val="Arial"/>
        <family val="2"/>
      </rPr>
      <t>70</t>
    </r>
    <r>
      <rPr>
        <i/>
        <sz val="14"/>
        <rFont val="HGP創英角ｺﾞｼｯｸUB"/>
        <family val="3"/>
      </rPr>
      <t>回藤沢市民総合体育大会スキー競技会</t>
    </r>
  </si>
  <si>
    <t>２０１６年
１月２１日（木）</t>
  </si>
  <si>
    <t>２０１６年
１月２２日（金）</t>
  </si>
  <si>
    <t>　　※①、②以外の方はフリータイム、スキー・スノーボードをお楽しみください。</t>
  </si>
  <si>
    <t>２０１６年
１月２３日（土）</t>
  </si>
  <si>
    <t>　　※③、④以外の方はフリータイム、スキー・スノーボードをお楽しみください。</t>
  </si>
  <si>
    <t>　　※⑤、⑥、⑦以外の方はフリータイム、スキー・スノーボードをお楽しみください。</t>
  </si>
  <si>
    <t>２０１６年
１月２４日（日）</t>
  </si>
  <si>
    <r>
      <t>　　※申し込み締め切りは、</t>
    </r>
    <r>
      <rPr>
        <sz val="11"/>
        <color indexed="10"/>
        <rFont val="HG丸ｺﾞｼｯｸM-PRO"/>
        <family val="3"/>
      </rPr>
      <t>201６年01月１０日（日）</t>
    </r>
    <r>
      <rPr>
        <sz val="11"/>
        <rFont val="HG丸ｺﾞｼｯｸM-PRO"/>
        <family val="3"/>
      </rPr>
      <t>です。　　※SAF会員は所属クラブ経由でお申し込みください。</t>
    </r>
  </si>
  <si>
    <t>　　　　1月１５日(金)以降20％、1 月１８日(月)以降30％、1月２０日(水)以降40％、1 月2１日(木)以降50％、開始後又は無連絡の不参加100％</t>
  </si>
  <si>
    <r>
      <t>　関水スポーツ</t>
    </r>
    <r>
      <rPr>
        <b/>
        <sz val="11"/>
        <rFont val="HG丸ｺﾞｼｯｸM-PRO"/>
        <family val="3"/>
      </rPr>
      <t>：</t>
    </r>
    <r>
      <rPr>
        <sz val="11"/>
        <rFont val="HG丸ｺﾞｼｯｸM-PRO"/>
        <family val="3"/>
      </rPr>
      <t>0466-26-7731　または、メール</t>
    </r>
    <r>
      <rPr>
        <b/>
        <sz val="11"/>
        <rFont val="HG丸ｺﾞｼｯｸM-PRO"/>
        <family val="3"/>
      </rPr>
      <t>：</t>
    </r>
    <r>
      <rPr>
        <sz val="11"/>
        <rFont val="ＭＳ Ｐゴシック"/>
        <family val="3"/>
      </rPr>
      <t>saf-fwf2016@jcom.zaq.ne.jp　</t>
    </r>
  </si>
  <si>
    <t xml:space="preserve">１月２１日（木）夜～１月２４日（日）２.５泊マイカープラン </t>
  </si>
  <si>
    <t xml:space="preserve">１月２２日（金）夜～１月２４日（日）１.５泊マイカープラン </t>
  </si>
  <si>
    <r>
      <t>※1日券から3日券まで1日単位で申し込み可能ですが、</t>
    </r>
    <r>
      <rPr>
        <sz val="10"/>
        <color indexed="10"/>
        <rFont val="HG丸ｺﾞｼｯｸM-PRO"/>
        <family val="3"/>
      </rPr>
      <t>大原菅平ビガークラブへのご宿泊の方のみが対象</t>
    </r>
    <r>
      <rPr>
        <sz val="10"/>
        <rFont val="HG丸ｺﾞｼｯｸM-PRO"/>
        <family val="3"/>
      </rPr>
      <t>となります。</t>
    </r>
  </si>
  <si>
    <r>
      <rPr>
        <sz val="12"/>
        <rFont val="ＭＳ Ｐゴシック"/>
        <family val="3"/>
      </rPr>
      <t>【宿</t>
    </r>
    <r>
      <rPr>
        <sz val="12"/>
        <rFont val="Arial"/>
        <family val="2"/>
      </rPr>
      <t xml:space="preserve"> </t>
    </r>
    <r>
      <rPr>
        <sz val="12"/>
        <rFont val="ＭＳ Ｐゴシック"/>
        <family val="3"/>
      </rPr>
      <t>泊】</t>
    </r>
    <r>
      <rPr>
        <sz val="12"/>
        <rFont val="Arial"/>
        <family val="2"/>
      </rPr>
      <t xml:space="preserve"> </t>
    </r>
    <r>
      <rPr>
        <sz val="12"/>
        <rFont val="ＭＳ Ｐゴシック"/>
        <family val="3"/>
      </rPr>
      <t>大原菅平ビガークラブ</t>
    </r>
    <r>
      <rPr>
        <sz val="12"/>
        <rFont val="Arial"/>
        <family val="2"/>
      </rPr>
      <t xml:space="preserve">  http://www.o-hara.ac.jp/kensyu/sugadaira/</t>
    </r>
  </si>
  <si>
    <t>大人：</t>
  </si>
  <si>
    <r>
      <t>★レベルについても教えてください。</t>
    </r>
    <r>
      <rPr>
        <sz val="10"/>
        <color indexed="10"/>
        <rFont val="HG丸ｺﾞｼｯｸM-PRO"/>
        <family val="3"/>
      </rPr>
      <t>（必須）</t>
    </r>
  </si>
  <si>
    <r>
      <t>市民大会表彰式＆懇親パーティー</t>
    </r>
    <r>
      <rPr>
        <sz val="10"/>
        <color indexed="63"/>
        <rFont val="ＭＳ Ｐゴシック"/>
        <family val="3"/>
      </rPr>
      <t>　(お楽しみ抽選会あり)</t>
    </r>
    <r>
      <rPr>
        <sz val="11.85"/>
        <color indexed="63"/>
        <rFont val="ＭＳ Ｐゴシック"/>
        <family val="3"/>
      </rPr>
      <t>　</t>
    </r>
    <r>
      <rPr>
        <sz val="10"/>
        <color indexed="63"/>
        <rFont val="ＭＳ Ｐゴシック"/>
        <family val="3"/>
      </rPr>
      <t>※夕食を取りながらの開催となります。</t>
    </r>
  </si>
  <si>
    <r>
      <t xml:space="preserve"> 7</t>
    </r>
    <r>
      <rPr>
        <sz val="11"/>
        <color indexed="63"/>
        <rFont val="ＭＳ Ｐゴシック"/>
        <family val="3"/>
      </rPr>
      <t>：</t>
    </r>
    <r>
      <rPr>
        <sz val="11"/>
        <color indexed="63"/>
        <rFont val="Arial"/>
        <family val="2"/>
      </rPr>
      <t xml:space="preserve">00 </t>
    </r>
    <r>
      <rPr>
        <sz val="11"/>
        <color indexed="63"/>
        <rFont val="ＭＳ Ｐゴシック"/>
        <family val="3"/>
      </rPr>
      <t>～</t>
    </r>
  </si>
  <si>
    <r>
      <t>18</t>
    </r>
    <r>
      <rPr>
        <sz val="11"/>
        <color indexed="63"/>
        <rFont val="ＭＳ Ｐゴシック"/>
        <family val="3"/>
      </rPr>
      <t>：</t>
    </r>
    <r>
      <rPr>
        <sz val="11"/>
        <color indexed="63"/>
        <rFont val="Arial"/>
        <family val="2"/>
      </rPr>
      <t xml:space="preserve">00 </t>
    </r>
    <r>
      <rPr>
        <sz val="11"/>
        <color indexed="63"/>
        <rFont val="ＭＳ Ｐゴシック"/>
        <family val="3"/>
      </rPr>
      <t>～</t>
    </r>
    <r>
      <rPr>
        <sz val="11"/>
        <color indexed="63"/>
        <rFont val="Arial"/>
        <family val="2"/>
      </rPr>
      <t xml:space="preserve"> </t>
    </r>
  </si>
  <si>
    <r>
      <t xml:space="preserve"> 9</t>
    </r>
    <r>
      <rPr>
        <sz val="11"/>
        <color indexed="63"/>
        <rFont val="ＭＳ Ｐゴシック"/>
        <family val="3"/>
      </rPr>
      <t>：</t>
    </r>
    <r>
      <rPr>
        <sz val="11"/>
        <color indexed="63"/>
        <rFont val="Arial"/>
        <family val="2"/>
      </rPr>
      <t xml:space="preserve">00 </t>
    </r>
    <r>
      <rPr>
        <sz val="11"/>
        <color indexed="63"/>
        <rFont val="ＭＳ Ｐゴシック"/>
        <family val="3"/>
      </rPr>
      <t>～</t>
    </r>
    <r>
      <rPr>
        <sz val="11"/>
        <color indexed="63"/>
        <rFont val="Arial"/>
        <family val="2"/>
      </rPr>
      <t xml:space="preserve"> </t>
    </r>
  </si>
  <si>
    <r>
      <t>12</t>
    </r>
    <r>
      <rPr>
        <sz val="11"/>
        <color indexed="63"/>
        <rFont val="ＭＳ Ｐゴシック"/>
        <family val="3"/>
      </rPr>
      <t>：</t>
    </r>
    <r>
      <rPr>
        <sz val="11"/>
        <color indexed="63"/>
        <rFont val="Arial"/>
        <family val="2"/>
      </rPr>
      <t xml:space="preserve">45 </t>
    </r>
    <r>
      <rPr>
        <sz val="11"/>
        <color indexed="63"/>
        <rFont val="ＭＳ Ｐゴシック"/>
        <family val="3"/>
      </rPr>
      <t>～</t>
    </r>
    <r>
      <rPr>
        <sz val="11"/>
        <color indexed="63"/>
        <rFont val="Arial"/>
        <family val="2"/>
      </rPr>
      <t xml:space="preserve"> </t>
    </r>
  </si>
  <si>
    <r>
      <t xml:space="preserve"> 9</t>
    </r>
    <r>
      <rPr>
        <sz val="11"/>
        <color indexed="63"/>
        <rFont val="ＭＳ Ｐゴシック"/>
        <family val="3"/>
      </rPr>
      <t>：</t>
    </r>
    <r>
      <rPr>
        <sz val="11"/>
        <color indexed="63"/>
        <rFont val="Arial"/>
        <family val="2"/>
      </rPr>
      <t xml:space="preserve">00 </t>
    </r>
    <r>
      <rPr>
        <sz val="11"/>
        <color indexed="63"/>
        <rFont val="ＭＳ Ｐゴシック"/>
        <family val="3"/>
      </rPr>
      <t>～</t>
    </r>
    <r>
      <rPr>
        <sz val="11"/>
        <color indexed="63"/>
        <rFont val="Arial"/>
        <family val="2"/>
      </rPr>
      <t>15</t>
    </r>
    <r>
      <rPr>
        <sz val="11"/>
        <color indexed="63"/>
        <rFont val="ＭＳ Ｐゴシック"/>
        <family val="3"/>
      </rPr>
      <t>：</t>
    </r>
    <r>
      <rPr>
        <sz val="11"/>
        <color indexed="63"/>
        <rFont val="Arial"/>
        <family val="2"/>
      </rPr>
      <t xml:space="preserve">00 </t>
    </r>
  </si>
  <si>
    <r>
      <t xml:space="preserve"> 9</t>
    </r>
    <r>
      <rPr>
        <sz val="11"/>
        <color indexed="63"/>
        <rFont val="ＭＳ Ｐゴシック"/>
        <family val="3"/>
      </rPr>
      <t>：</t>
    </r>
    <r>
      <rPr>
        <sz val="11"/>
        <color indexed="63"/>
        <rFont val="Arial"/>
        <family val="2"/>
      </rPr>
      <t xml:space="preserve">30 </t>
    </r>
    <r>
      <rPr>
        <sz val="11"/>
        <color indexed="63"/>
        <rFont val="ＭＳ Ｐゴシック"/>
        <family val="3"/>
      </rPr>
      <t>～</t>
    </r>
    <r>
      <rPr>
        <sz val="11"/>
        <color indexed="63"/>
        <rFont val="Arial"/>
        <family val="2"/>
      </rPr>
      <t>15</t>
    </r>
    <r>
      <rPr>
        <sz val="11"/>
        <color indexed="63"/>
        <rFont val="ＭＳ Ｐゴシック"/>
        <family val="3"/>
      </rPr>
      <t>：</t>
    </r>
    <r>
      <rPr>
        <sz val="11"/>
        <color indexed="63"/>
        <rFont val="Arial"/>
        <family val="2"/>
      </rPr>
      <t xml:space="preserve">00 </t>
    </r>
  </si>
  <si>
    <r>
      <t>18</t>
    </r>
    <r>
      <rPr>
        <sz val="11"/>
        <color indexed="63"/>
        <rFont val="ＭＳ Ｐゴシック"/>
        <family val="3"/>
      </rPr>
      <t>：</t>
    </r>
    <r>
      <rPr>
        <sz val="11"/>
        <color indexed="63"/>
        <rFont val="Arial"/>
        <family val="2"/>
      </rPr>
      <t xml:space="preserve">00 </t>
    </r>
    <r>
      <rPr>
        <sz val="11"/>
        <color indexed="63"/>
        <rFont val="ＭＳ Ｐゴシック"/>
        <family val="3"/>
      </rPr>
      <t>～</t>
    </r>
    <r>
      <rPr>
        <sz val="11"/>
        <color indexed="63"/>
        <rFont val="Arial"/>
        <family val="2"/>
      </rPr>
      <t>20</t>
    </r>
    <r>
      <rPr>
        <sz val="11"/>
        <color indexed="63"/>
        <rFont val="ＭＳ Ｐゴシック"/>
        <family val="3"/>
      </rPr>
      <t>：</t>
    </r>
    <r>
      <rPr>
        <sz val="11"/>
        <color indexed="63"/>
        <rFont val="Arial"/>
        <family val="2"/>
      </rPr>
      <t>30</t>
    </r>
  </si>
  <si>
    <r>
      <t xml:space="preserve"> 8</t>
    </r>
    <r>
      <rPr>
        <sz val="11"/>
        <color indexed="63"/>
        <rFont val="ＭＳ Ｐゴシック"/>
        <family val="3"/>
      </rPr>
      <t>：</t>
    </r>
    <r>
      <rPr>
        <sz val="11"/>
        <color indexed="63"/>
        <rFont val="Arial"/>
        <family val="2"/>
      </rPr>
      <t xml:space="preserve">30 </t>
    </r>
    <r>
      <rPr>
        <sz val="11"/>
        <color indexed="63"/>
        <rFont val="ＭＳ Ｐゴシック"/>
        <family val="3"/>
      </rPr>
      <t>～</t>
    </r>
    <r>
      <rPr>
        <sz val="11"/>
        <color indexed="63"/>
        <rFont val="Arial"/>
        <family val="2"/>
      </rPr>
      <t>11</t>
    </r>
    <r>
      <rPr>
        <sz val="11"/>
        <color indexed="63"/>
        <rFont val="ＭＳ Ｐゴシック"/>
        <family val="3"/>
      </rPr>
      <t>：</t>
    </r>
    <r>
      <rPr>
        <sz val="11"/>
        <color indexed="63"/>
        <rFont val="Arial"/>
        <family val="2"/>
      </rPr>
      <t>00</t>
    </r>
  </si>
  <si>
    <r>
      <rPr>
        <b/>
        <sz val="9"/>
        <color indexed="63"/>
        <rFont val="ＭＳ Ｐゴシック"/>
        <family val="3"/>
      </rPr>
      <t>食事</t>
    </r>
    <r>
      <rPr>
        <b/>
        <sz val="6"/>
        <color indexed="63"/>
        <rFont val="ＭＳ Ｐゴシック"/>
        <family val="3"/>
      </rPr>
      <t xml:space="preserve">
</t>
    </r>
    <r>
      <rPr>
        <sz val="6"/>
        <color indexed="63"/>
        <rFont val="ＭＳ Ｐゴシック"/>
        <family val="3"/>
      </rPr>
      <t>含、ﾂｱｰ代金</t>
    </r>
  </si>
  <si>
    <r>
      <rPr>
        <b/>
        <sz val="11.85"/>
        <color indexed="63"/>
        <rFont val="Arial"/>
        <family val="2"/>
      </rPr>
      <t>A</t>
    </r>
    <r>
      <rPr>
        <b/>
        <sz val="11.85"/>
        <color indexed="63"/>
        <rFont val="ＭＳ Ｐゴシック"/>
        <family val="3"/>
      </rPr>
      <t>コース：</t>
    </r>
    <r>
      <rPr>
        <sz val="11.85"/>
        <color indexed="63"/>
        <rFont val="ＭＳ Ｐゴシック"/>
        <family val="3"/>
      </rPr>
      <t>菅平大原ビガークラブ</t>
    </r>
    <r>
      <rPr>
        <sz val="11.85"/>
        <color indexed="63"/>
        <rFont val="Arial"/>
        <family val="2"/>
      </rPr>
      <t xml:space="preserve"> </t>
    </r>
    <r>
      <rPr>
        <sz val="11.85"/>
        <color indexed="63"/>
        <rFont val="ＭＳ Ｐゴシック"/>
        <family val="3"/>
      </rPr>
      <t>半泊（</t>
    </r>
    <r>
      <rPr>
        <sz val="11.85"/>
        <color indexed="63"/>
        <rFont val="Arial"/>
        <family val="2"/>
      </rPr>
      <t>20</t>
    </r>
    <r>
      <rPr>
        <sz val="11.85"/>
        <color indexed="63"/>
        <rFont val="ＭＳ Ｐゴシック"/>
        <family val="3"/>
      </rPr>
      <t>：</t>
    </r>
    <r>
      <rPr>
        <sz val="11.85"/>
        <color indexed="63"/>
        <rFont val="Arial"/>
        <family val="2"/>
      </rPr>
      <t>00</t>
    </r>
    <r>
      <rPr>
        <sz val="11.85"/>
        <color indexed="63"/>
        <rFont val="ＭＳ Ｐゴシック"/>
        <family val="3"/>
      </rPr>
      <t>以降、チェックイン可能)</t>
    </r>
  </si>
  <si>
    <r>
      <t>　　　　　　　　　　　　　　　　　　⇒大原菅平ビガークラブ（</t>
    </r>
    <r>
      <rPr>
        <sz val="11.85"/>
        <color indexed="63"/>
        <rFont val="Arial"/>
        <family val="2"/>
      </rPr>
      <t>01</t>
    </r>
    <r>
      <rPr>
        <sz val="11.85"/>
        <color indexed="63"/>
        <rFont val="ＭＳ Ｐゴシック"/>
        <family val="3"/>
      </rPr>
      <t>：</t>
    </r>
    <r>
      <rPr>
        <sz val="11.85"/>
        <color indexed="63"/>
        <rFont val="Arial"/>
        <family val="2"/>
      </rPr>
      <t>00</t>
    </r>
    <r>
      <rPr>
        <sz val="11.85"/>
        <color indexed="63"/>
        <rFont val="ＭＳ Ｐゴシック"/>
        <family val="3"/>
      </rPr>
      <t>頃到着）＝チェックイン（大原菅平ビガークラブ 泊）</t>
    </r>
  </si>
  <si>
    <r>
      <t>⑥</t>
    </r>
    <r>
      <rPr>
        <sz val="11.85"/>
        <color indexed="63"/>
        <rFont val="Arial"/>
        <family val="2"/>
      </rPr>
      <t xml:space="preserve"> </t>
    </r>
    <r>
      <rPr>
        <sz val="11.85"/>
        <color indexed="63"/>
        <rFont val="ＭＳ Ｐゴシック"/>
        <family val="3"/>
      </rPr>
      <t>スキー・スノーボードバッチテスト　</t>
    </r>
    <r>
      <rPr>
        <sz val="10"/>
        <color indexed="63"/>
        <rFont val="ＭＳ Ｐゴシック"/>
        <family val="3"/>
      </rPr>
      <t>（前日レッスンを受講した方のみ</t>
    </r>
    <r>
      <rPr>
        <sz val="10"/>
        <color indexed="63"/>
        <rFont val="Arial"/>
        <family val="2"/>
      </rPr>
      <t xml:space="preserve">SAJ </t>
    </r>
    <r>
      <rPr>
        <sz val="10"/>
        <color indexed="63"/>
        <rFont val="ＭＳ Ｐゴシック"/>
        <family val="3"/>
      </rPr>
      <t>バッジテスト（スキー・スノーボード１～５級）</t>
    </r>
    <r>
      <rPr>
        <sz val="10"/>
        <color indexed="63"/>
        <rFont val="Arial"/>
        <family val="2"/>
      </rPr>
      <t xml:space="preserve"> </t>
    </r>
    <r>
      <rPr>
        <u val="single"/>
        <sz val="11"/>
        <color indexed="63"/>
        <rFont val="ＭＳ Ｐゴシック"/>
        <family val="3"/>
      </rPr>
      <t>￥１</t>
    </r>
    <r>
      <rPr>
        <u val="single"/>
        <sz val="11"/>
        <color indexed="63"/>
        <rFont val="Arial"/>
        <family val="2"/>
      </rPr>
      <t>,</t>
    </r>
    <r>
      <rPr>
        <u val="single"/>
        <sz val="11"/>
        <color indexed="63"/>
        <rFont val="ＭＳ Ｐゴシック"/>
        <family val="3"/>
      </rPr>
      <t>０００</t>
    </r>
  </si>
  <si>
    <r>
      <t xml:space="preserve">ジュニアテスト１～６級も実施予定 </t>
    </r>
    <r>
      <rPr>
        <u val="single"/>
        <sz val="11"/>
        <color indexed="63"/>
        <rFont val="ＭＳ Ｐゴシック"/>
        <family val="3"/>
      </rPr>
      <t>￥１,０００</t>
    </r>
    <r>
      <rPr>
        <sz val="10"/>
        <color indexed="63"/>
        <rFont val="ＭＳ Ｐゴシック"/>
        <family val="3"/>
      </rPr>
      <t>）　　</t>
    </r>
  </si>
  <si>
    <t xml:space="preserve">　　※当協会クラブ会員および藤沢市在住者のみ市町村対抗選考会を兼ねます。入賞者には豪華賞品、スノボでの参加も可能です。 </t>
  </si>
  <si>
    <r>
      <rPr>
        <sz val="11"/>
        <rFont val="ＭＳ Ｐゴシック"/>
        <family val="3"/>
      </rPr>
      <t>　★Bコースには往復バスプラン</t>
    </r>
    <r>
      <rPr>
        <sz val="11"/>
        <rFont val="ＭＳ Ｐゴシック"/>
        <family val="3"/>
      </rPr>
      <t xml:space="preserve"> </t>
    </r>
    <r>
      <rPr>
        <sz val="11"/>
        <rFont val="ＭＳ Ｐゴシック"/>
        <family val="3"/>
      </rPr>
      <t>（＋</t>
    </r>
    <r>
      <rPr>
        <u val="single"/>
        <sz val="11"/>
        <rFont val="ＭＳ Ｐゴシック"/>
        <family val="3"/>
      </rPr>
      <t>￥８,０００</t>
    </r>
    <r>
      <rPr>
        <sz val="11"/>
        <rFont val="ＭＳ Ｐゴシック"/>
        <family val="3"/>
      </rPr>
      <t>）を設定。但し、定員オーバー、または</t>
    </r>
    <r>
      <rPr>
        <sz val="11"/>
        <rFont val="Arial"/>
        <family val="2"/>
      </rPr>
      <t>30</t>
    </r>
    <r>
      <rPr>
        <sz val="11"/>
        <rFont val="ＭＳ Ｐゴシック"/>
        <family val="3"/>
      </rPr>
      <t>名未満の場合は</t>
    </r>
    <r>
      <rPr>
        <sz val="11"/>
        <rFont val="Arial"/>
        <family val="2"/>
      </rPr>
      <t>,</t>
    </r>
    <r>
      <rPr>
        <sz val="11"/>
        <rFont val="ＭＳ Ｐゴシック"/>
        <family val="3"/>
      </rPr>
      <t>一般スキーバスをご紹介いたします。</t>
    </r>
  </si>
  <si>
    <r>
      <t xml:space="preserve">A </t>
    </r>
    <r>
      <rPr>
        <b/>
        <u val="singleAccounting"/>
        <sz val="14"/>
        <rFont val="ＭＳ Ｐゴシック"/>
        <family val="3"/>
      </rPr>
      <t>コース：２０１６年１月２１日（木）夜～１月２４日（日）</t>
    </r>
    <r>
      <rPr>
        <b/>
        <u val="singleAccounting"/>
        <sz val="11"/>
        <rFont val="ＭＳ Ｐゴシック"/>
        <family val="3"/>
      </rPr>
      <t>2.5泊マイカープラン</t>
    </r>
    <r>
      <rPr>
        <b/>
        <u val="singleAccounting"/>
        <sz val="10"/>
        <rFont val="ＭＳ Ｐゴシック"/>
        <family val="3"/>
      </rPr>
      <t xml:space="preserve"> </t>
    </r>
    <r>
      <rPr>
        <b/>
        <u val="singleAccounting"/>
        <sz val="14"/>
        <rFont val="ＭＳ Ｐゴシック"/>
        <family val="3"/>
      </rPr>
      <t>\２６,５００</t>
    </r>
    <r>
      <rPr>
        <b/>
        <u val="singleAccounting"/>
        <sz val="11"/>
        <rFont val="ＭＳ Ｐゴシック"/>
        <family val="3"/>
      </rPr>
      <t>（SAF会員は\１,000引き） 小学生以下（ジュニア）</t>
    </r>
    <r>
      <rPr>
        <b/>
        <u val="singleAccounting"/>
        <sz val="13"/>
        <rFont val="ＭＳ Ｐゴシック"/>
        <family val="3"/>
      </rPr>
      <t>\１８,０００</t>
    </r>
  </si>
  <si>
    <r>
      <t xml:space="preserve">B </t>
    </r>
    <r>
      <rPr>
        <b/>
        <u val="singleAccounting"/>
        <sz val="14"/>
        <rFont val="ＭＳ Ｐゴシック"/>
        <family val="3"/>
      </rPr>
      <t>コース：２０１６年１月２２日（金）夜～１月２４日（日）</t>
    </r>
    <r>
      <rPr>
        <b/>
        <u val="singleAccounting"/>
        <sz val="11"/>
        <rFont val="ＭＳ Ｐゴシック"/>
        <family val="3"/>
      </rPr>
      <t>1.5泊マイカープラン</t>
    </r>
    <r>
      <rPr>
        <b/>
        <u val="singleAccounting"/>
        <sz val="10"/>
        <rFont val="ＭＳ Ｐゴシック"/>
        <family val="3"/>
      </rPr>
      <t xml:space="preserve"> </t>
    </r>
    <r>
      <rPr>
        <b/>
        <u val="singleAccounting"/>
        <sz val="14"/>
        <rFont val="ＭＳ Ｐゴシック"/>
        <family val="3"/>
      </rPr>
      <t>\２０,５００</t>
    </r>
    <r>
      <rPr>
        <b/>
        <u val="singleAccounting"/>
        <sz val="11"/>
        <rFont val="ＭＳ Ｐゴシック"/>
        <family val="3"/>
      </rPr>
      <t>（SAF会員は\１,000引き） 小学生以下（ジュニア）</t>
    </r>
    <r>
      <rPr>
        <b/>
        <u val="singleAccounting"/>
        <sz val="13"/>
        <rFont val="ＭＳ Ｐゴシック"/>
        <family val="3"/>
      </rPr>
      <t>\１３,０００</t>
    </r>
  </si>
  <si>
    <r>
      <t>藤沢スキー協会主催</t>
    </r>
    <r>
      <rPr>
        <b/>
        <i/>
        <sz val="22"/>
        <rFont val="ＭＳ Ｐゴシック"/>
        <family val="3"/>
      </rPr>
      <t>　</t>
    </r>
    <r>
      <rPr>
        <b/>
        <i/>
        <u val="single"/>
        <sz val="22"/>
        <rFont val="ＭＳ Ｐゴシック"/>
        <family val="3"/>
      </rPr>
      <t>Fujisawa Winter Festival in菅平 ２０１６のご案内</t>
    </r>
  </si>
  <si>
    <r>
      <t>藤沢スキー協会主催</t>
    </r>
    <r>
      <rPr>
        <b/>
        <i/>
        <sz val="16"/>
        <rFont val="ＭＳ Ｐゴシック"/>
        <family val="3"/>
      </rPr>
      <t>　</t>
    </r>
    <r>
      <rPr>
        <b/>
        <i/>
        <u val="single"/>
        <sz val="22"/>
        <rFont val="ＭＳ Ｐゴシック"/>
        <family val="3"/>
      </rPr>
      <t>Fujisawa Winter Festival in菅平 ２０１６申込書</t>
    </r>
  </si>
  <si>
    <t>　藤沢スキー協会ではファミリーや御一人様での初めてのスキー、久しぶりのスキーをエンジョイするためのお手伝いをするツアーを</t>
  </si>
  <si>
    <t>　和気あいあいとした雰囲気のツアーですので、お気軽にご参加ください。（ビジター大歓迎！）</t>
  </si>
  <si>
    <t>　企画しております。ポール大会、スキー・スノーボードレッスンやバッチテスト、景品が当たる懇親パーティーなど内容も充実しています。</t>
  </si>
  <si>
    <r>
      <t>①</t>
    </r>
    <r>
      <rPr>
        <sz val="11.85"/>
        <color indexed="63"/>
        <rFont val="Arial"/>
        <family val="2"/>
      </rPr>
      <t xml:space="preserve"> </t>
    </r>
    <r>
      <rPr>
        <sz val="11.85"/>
        <color indexed="63"/>
        <rFont val="ＭＳ Ｐゴシック"/>
        <family val="3"/>
      </rPr>
      <t>ポール練習会</t>
    </r>
    <r>
      <rPr>
        <sz val="9"/>
        <color indexed="63"/>
        <rFont val="ＭＳ Ｐゴシック"/>
        <family val="3"/>
      </rPr>
      <t>　</t>
    </r>
    <r>
      <rPr>
        <sz val="10"/>
        <color indexed="63"/>
        <rFont val="ＭＳ Ｐゴシック"/>
        <family val="3"/>
      </rPr>
      <t>（希望者のみ：ポール専用バーンでフリー練習、午前・午後各２時間程度</t>
    </r>
    <r>
      <rPr>
        <sz val="10"/>
        <color indexed="63"/>
        <rFont val="Arial"/>
        <family val="2"/>
      </rPr>
      <t xml:space="preserve"> </t>
    </r>
    <r>
      <rPr>
        <u val="single"/>
        <sz val="11"/>
        <color indexed="63"/>
        <rFont val="ＭＳ Ｐゴシック"/>
        <family val="3"/>
      </rPr>
      <t>￥２</t>
    </r>
    <r>
      <rPr>
        <u val="single"/>
        <sz val="11"/>
        <color indexed="63"/>
        <rFont val="Arial"/>
        <family val="2"/>
      </rPr>
      <t>,</t>
    </r>
    <r>
      <rPr>
        <u val="single"/>
        <sz val="11"/>
        <color indexed="63"/>
        <rFont val="ＭＳ Ｐゴシック"/>
        <family val="3"/>
      </rPr>
      <t>０００</t>
    </r>
    <r>
      <rPr>
        <sz val="10"/>
        <color indexed="63"/>
        <rFont val="Arial"/>
        <family val="2"/>
      </rPr>
      <t xml:space="preserve"> </t>
    </r>
    <r>
      <rPr>
        <sz val="10"/>
        <color indexed="63"/>
        <rFont val="ＭＳ Ｐゴシック"/>
        <family val="3"/>
      </rPr>
      <t>、 小学生以下は</t>
    </r>
    <r>
      <rPr>
        <u val="single"/>
        <sz val="10"/>
        <color indexed="63"/>
        <rFont val="ＭＳ Ｐゴシック"/>
        <family val="3"/>
      </rPr>
      <t>半額</t>
    </r>
    <r>
      <rPr>
        <sz val="10"/>
        <color indexed="63"/>
        <rFont val="ＭＳ Ｐゴシック"/>
        <family val="3"/>
      </rPr>
      <t>）</t>
    </r>
  </si>
  <si>
    <r>
      <t>⑤</t>
    </r>
    <r>
      <rPr>
        <sz val="11.85"/>
        <color indexed="63"/>
        <rFont val="Arial"/>
        <family val="2"/>
      </rPr>
      <t xml:space="preserve"> </t>
    </r>
    <r>
      <rPr>
        <sz val="11.85"/>
        <color indexed="63"/>
        <rFont val="ＭＳ Ｐゴシック"/>
        <family val="3"/>
      </rPr>
      <t>ポール練習会</t>
    </r>
    <r>
      <rPr>
        <sz val="10"/>
        <color indexed="63"/>
        <rFont val="ＭＳ Ｐゴシック"/>
        <family val="3"/>
      </rPr>
      <t>　（希望者のみ：ポール専用バーンでフリー練習、午前２時間程度</t>
    </r>
    <r>
      <rPr>
        <sz val="10"/>
        <color indexed="63"/>
        <rFont val="Arial"/>
        <family val="2"/>
      </rPr>
      <t xml:space="preserve"> </t>
    </r>
    <r>
      <rPr>
        <u val="single"/>
        <sz val="11"/>
        <color indexed="63"/>
        <rFont val="ＭＳ Ｐゴシック"/>
        <family val="3"/>
      </rPr>
      <t>￥１</t>
    </r>
    <r>
      <rPr>
        <u val="single"/>
        <sz val="11"/>
        <color indexed="63"/>
        <rFont val="Arial"/>
        <family val="2"/>
      </rPr>
      <t>,</t>
    </r>
    <r>
      <rPr>
        <u val="single"/>
        <sz val="11"/>
        <color indexed="63"/>
        <rFont val="ＭＳ Ｐゴシック"/>
        <family val="3"/>
      </rPr>
      <t>５００</t>
    </r>
    <r>
      <rPr>
        <sz val="10"/>
        <color indexed="63"/>
        <rFont val="Arial"/>
        <family val="2"/>
      </rPr>
      <t xml:space="preserve"> </t>
    </r>
    <r>
      <rPr>
        <sz val="10"/>
        <color indexed="63"/>
        <rFont val="ＭＳ Ｐゴシック"/>
        <family val="3"/>
      </rPr>
      <t>、</t>
    </r>
    <r>
      <rPr>
        <sz val="10"/>
        <color indexed="63"/>
        <rFont val="Arial"/>
        <family val="2"/>
      </rPr>
      <t xml:space="preserve"> </t>
    </r>
    <r>
      <rPr>
        <sz val="10"/>
        <color indexed="63"/>
        <rFont val="ＭＳ Ｐゴシック"/>
        <family val="3"/>
      </rPr>
      <t>小学生以下は</t>
    </r>
    <r>
      <rPr>
        <u val="single"/>
        <sz val="10"/>
        <color indexed="63"/>
        <rFont val="ＭＳ Ｐゴシック"/>
        <family val="3"/>
      </rPr>
      <t>半額</t>
    </r>
    <r>
      <rPr>
        <sz val="10"/>
        <color indexed="63"/>
        <rFont val="ＭＳ Ｐゴシック"/>
        <family val="3"/>
      </rPr>
      <t>）</t>
    </r>
  </si>
  <si>
    <r>
      <t>③</t>
    </r>
    <r>
      <rPr>
        <sz val="11.85"/>
        <color indexed="63"/>
        <rFont val="Arial"/>
        <family val="2"/>
      </rPr>
      <t xml:space="preserve"> </t>
    </r>
    <r>
      <rPr>
        <sz val="11.85"/>
        <color indexed="63"/>
        <rFont val="ＭＳ Ｐゴシック"/>
        <family val="3"/>
      </rPr>
      <t>藤沢市民大会</t>
    </r>
    <r>
      <rPr>
        <sz val="10"/>
        <color indexed="63"/>
        <rFont val="ＭＳ Ｐゴシック"/>
        <family val="3"/>
      </rPr>
      <t>　（</t>
    </r>
    <r>
      <rPr>
        <sz val="10"/>
        <color indexed="63"/>
        <rFont val="Arial"/>
        <family val="2"/>
      </rPr>
      <t>GS</t>
    </r>
    <r>
      <rPr>
        <sz val="10"/>
        <color indexed="63"/>
        <rFont val="ＭＳ Ｐゴシック"/>
        <family val="3"/>
      </rPr>
      <t>２本、大会予定バーン：オオマツゲレンデ</t>
    </r>
    <r>
      <rPr>
        <sz val="10"/>
        <color indexed="63"/>
        <rFont val="Arial"/>
        <family val="2"/>
      </rPr>
      <t xml:space="preserve"> </t>
    </r>
    <r>
      <rPr>
        <sz val="10"/>
        <color indexed="63"/>
        <rFont val="ＭＳ Ｐゴシック"/>
        <family val="3"/>
      </rPr>
      <t>ドッグレッグコース　</t>
    </r>
    <r>
      <rPr>
        <u val="single"/>
        <sz val="11"/>
        <color indexed="63"/>
        <rFont val="ＭＳ Ｐゴシック"/>
        <family val="3"/>
      </rPr>
      <t>￥４</t>
    </r>
    <r>
      <rPr>
        <u val="single"/>
        <sz val="11"/>
        <color indexed="63"/>
        <rFont val="Arial"/>
        <family val="2"/>
      </rPr>
      <t>,</t>
    </r>
    <r>
      <rPr>
        <u val="single"/>
        <sz val="11"/>
        <color indexed="63"/>
        <rFont val="ＭＳ Ｐゴシック"/>
        <family val="3"/>
      </rPr>
      <t>５００</t>
    </r>
    <r>
      <rPr>
        <sz val="10"/>
        <color indexed="63"/>
        <rFont val="Arial"/>
        <family val="2"/>
      </rPr>
      <t xml:space="preserve"> </t>
    </r>
    <r>
      <rPr>
        <sz val="10"/>
        <color indexed="63"/>
        <rFont val="ＭＳ Ｐゴシック"/>
        <family val="3"/>
      </rPr>
      <t>、</t>
    </r>
    <r>
      <rPr>
        <sz val="10"/>
        <color indexed="63"/>
        <rFont val="Arial"/>
        <family val="2"/>
      </rPr>
      <t xml:space="preserve"> </t>
    </r>
    <r>
      <rPr>
        <sz val="10"/>
        <color indexed="63"/>
        <rFont val="ＭＳ Ｐゴシック"/>
        <family val="3"/>
      </rPr>
      <t>小学生以下は</t>
    </r>
    <r>
      <rPr>
        <u val="single"/>
        <sz val="11"/>
        <color indexed="63"/>
        <rFont val="ＭＳ Ｐゴシック"/>
        <family val="3"/>
      </rPr>
      <t>￥２</t>
    </r>
    <r>
      <rPr>
        <u val="single"/>
        <sz val="11"/>
        <color indexed="63"/>
        <rFont val="Arial"/>
        <family val="2"/>
      </rPr>
      <t>,</t>
    </r>
    <r>
      <rPr>
        <u val="single"/>
        <sz val="11"/>
        <color indexed="63"/>
        <rFont val="ＭＳ Ｐゴシック"/>
        <family val="3"/>
      </rPr>
      <t>０００</t>
    </r>
    <r>
      <rPr>
        <sz val="10"/>
        <color indexed="63"/>
        <rFont val="ＭＳ Ｐゴシック"/>
        <family val="3"/>
      </rPr>
      <t>）</t>
    </r>
  </si>
  <si>
    <r>
      <t>② スキー・スノーボード教室　</t>
    </r>
    <r>
      <rPr>
        <sz val="10"/>
        <color indexed="63"/>
        <rFont val="ＭＳ Ｐゴシック"/>
        <family val="3"/>
      </rPr>
      <t xml:space="preserve">（希望者のみ：午前・午後各１講座、２時間ずつ </t>
    </r>
    <r>
      <rPr>
        <u val="single"/>
        <sz val="11"/>
        <color indexed="63"/>
        <rFont val="ＭＳ Ｐゴシック"/>
        <family val="3"/>
      </rPr>
      <t>￥１,５００</t>
    </r>
    <r>
      <rPr>
        <u val="single"/>
        <sz val="10"/>
        <color indexed="63"/>
        <rFont val="ＭＳ Ｐゴシック"/>
        <family val="3"/>
      </rPr>
      <t>/講座</t>
    </r>
    <r>
      <rPr>
        <sz val="10"/>
        <color indexed="63"/>
        <rFont val="ＭＳ Ｐゴシック"/>
        <family val="3"/>
      </rPr>
      <t xml:space="preserve"> 、 小学生以下は</t>
    </r>
    <r>
      <rPr>
        <u val="single"/>
        <sz val="10"/>
        <color indexed="63"/>
        <rFont val="ＭＳ Ｐゴシック"/>
        <family val="3"/>
      </rPr>
      <t>半額</t>
    </r>
    <r>
      <rPr>
        <sz val="10"/>
        <color indexed="63"/>
        <rFont val="ＭＳ Ｐゴシック"/>
        <family val="3"/>
      </rPr>
      <t>）</t>
    </r>
    <r>
      <rPr>
        <sz val="10"/>
        <color indexed="63"/>
        <rFont val="Arial"/>
        <family val="2"/>
      </rPr>
      <t xml:space="preserve"> </t>
    </r>
    <r>
      <rPr>
        <sz val="11.85"/>
        <color indexed="63"/>
        <rFont val="Arial"/>
        <family val="2"/>
      </rPr>
      <t xml:space="preserve">          </t>
    </r>
  </si>
  <si>
    <r>
      <t>④</t>
    </r>
    <r>
      <rPr>
        <sz val="11.85"/>
        <color indexed="63"/>
        <rFont val="Arial"/>
        <family val="2"/>
      </rPr>
      <t xml:space="preserve"> </t>
    </r>
    <r>
      <rPr>
        <sz val="11.85"/>
        <color indexed="63"/>
        <rFont val="ＭＳ Ｐゴシック"/>
        <family val="3"/>
      </rPr>
      <t>スキー・スノーボード教室　</t>
    </r>
    <r>
      <rPr>
        <sz val="10"/>
        <color indexed="63"/>
        <rFont val="ＭＳ Ｐゴシック"/>
        <family val="3"/>
      </rPr>
      <t>（希望者のみ：午前・午後各１講座、２時間ずつ</t>
    </r>
    <r>
      <rPr>
        <sz val="10"/>
        <color indexed="63"/>
        <rFont val="Arial"/>
        <family val="2"/>
      </rPr>
      <t xml:space="preserve"> </t>
    </r>
    <r>
      <rPr>
        <u val="single"/>
        <sz val="11"/>
        <color indexed="63"/>
        <rFont val="ＭＳ Ｐゴシック"/>
        <family val="3"/>
      </rPr>
      <t>￥１</t>
    </r>
    <r>
      <rPr>
        <u val="single"/>
        <sz val="11"/>
        <color indexed="63"/>
        <rFont val="Arial"/>
        <family val="2"/>
      </rPr>
      <t>,</t>
    </r>
    <r>
      <rPr>
        <u val="single"/>
        <sz val="11"/>
        <color indexed="63"/>
        <rFont val="ＭＳ Ｐゴシック"/>
        <family val="3"/>
      </rPr>
      <t>５００</t>
    </r>
    <r>
      <rPr>
        <u val="single"/>
        <sz val="10"/>
        <color indexed="63"/>
        <rFont val="Arial"/>
        <family val="2"/>
      </rPr>
      <t>/</t>
    </r>
    <r>
      <rPr>
        <u val="single"/>
        <sz val="10"/>
        <color indexed="63"/>
        <rFont val="ＭＳ Ｐゴシック"/>
        <family val="3"/>
      </rPr>
      <t>講座</t>
    </r>
    <r>
      <rPr>
        <sz val="10"/>
        <color indexed="63"/>
        <rFont val="Arial"/>
        <family val="2"/>
      </rPr>
      <t xml:space="preserve"> </t>
    </r>
    <r>
      <rPr>
        <sz val="10"/>
        <color indexed="63"/>
        <rFont val="ＭＳ Ｐゴシック"/>
        <family val="3"/>
      </rPr>
      <t>、</t>
    </r>
    <r>
      <rPr>
        <sz val="10"/>
        <color indexed="63"/>
        <rFont val="Arial"/>
        <family val="2"/>
      </rPr>
      <t xml:space="preserve"> </t>
    </r>
    <r>
      <rPr>
        <sz val="10"/>
        <color indexed="63"/>
        <rFont val="ＭＳ Ｐゴシック"/>
        <family val="3"/>
      </rPr>
      <t>小学生以下は</t>
    </r>
    <r>
      <rPr>
        <u val="single"/>
        <sz val="10"/>
        <color indexed="63"/>
        <rFont val="ＭＳ Ｐゴシック"/>
        <family val="3"/>
      </rPr>
      <t>半額</t>
    </r>
    <r>
      <rPr>
        <sz val="10"/>
        <color indexed="63"/>
        <rFont val="ＭＳ Ｐゴシック"/>
        <family val="3"/>
      </rPr>
      <t>）</t>
    </r>
    <r>
      <rPr>
        <sz val="10"/>
        <color indexed="63"/>
        <rFont val="Arial"/>
        <family val="2"/>
      </rPr>
      <t xml:space="preserve"> </t>
    </r>
  </si>
  <si>
    <r>
      <t>⑦</t>
    </r>
    <r>
      <rPr>
        <sz val="11.85"/>
        <color indexed="63"/>
        <rFont val="Arial"/>
        <family val="2"/>
      </rPr>
      <t xml:space="preserve"> </t>
    </r>
    <r>
      <rPr>
        <sz val="11.85"/>
        <color indexed="63"/>
        <rFont val="ＭＳ Ｐゴシック"/>
        <family val="3"/>
      </rPr>
      <t>スキー・スノーボード教室　</t>
    </r>
    <r>
      <rPr>
        <sz val="10"/>
        <color indexed="63"/>
        <rFont val="ＭＳ Ｐゴシック"/>
        <family val="3"/>
      </rPr>
      <t>（希望者のみ：午前のみ１講座、２時間</t>
    </r>
    <r>
      <rPr>
        <sz val="11"/>
        <color indexed="63"/>
        <rFont val="Arial"/>
        <family val="2"/>
      </rPr>
      <t xml:space="preserve"> </t>
    </r>
    <r>
      <rPr>
        <u val="single"/>
        <sz val="11"/>
        <color indexed="63"/>
        <rFont val="ＭＳ Ｐゴシック"/>
        <family val="3"/>
      </rPr>
      <t>￥１</t>
    </r>
    <r>
      <rPr>
        <u val="single"/>
        <sz val="11"/>
        <color indexed="63"/>
        <rFont val="Arial"/>
        <family val="2"/>
      </rPr>
      <t>,</t>
    </r>
    <r>
      <rPr>
        <u val="single"/>
        <sz val="11"/>
        <color indexed="63"/>
        <rFont val="ＭＳ Ｐゴシック"/>
        <family val="3"/>
      </rPr>
      <t>５００</t>
    </r>
    <r>
      <rPr>
        <u val="single"/>
        <sz val="10"/>
        <color indexed="63"/>
        <rFont val="ＭＳ Ｐゴシック"/>
        <family val="3"/>
      </rPr>
      <t>/講座</t>
    </r>
    <r>
      <rPr>
        <sz val="10"/>
        <color indexed="63"/>
        <rFont val="Arial"/>
        <family val="2"/>
      </rPr>
      <t xml:space="preserve"> </t>
    </r>
    <r>
      <rPr>
        <sz val="10"/>
        <color indexed="63"/>
        <rFont val="ＭＳ Ｐゴシック"/>
        <family val="3"/>
      </rPr>
      <t>、</t>
    </r>
    <r>
      <rPr>
        <sz val="10"/>
        <color indexed="63"/>
        <rFont val="Arial"/>
        <family val="2"/>
      </rPr>
      <t xml:space="preserve"> </t>
    </r>
    <r>
      <rPr>
        <sz val="10"/>
        <color indexed="63"/>
        <rFont val="ＭＳ Ｐゴシック"/>
        <family val="3"/>
      </rPr>
      <t>小学生以下は</t>
    </r>
    <r>
      <rPr>
        <u val="single"/>
        <sz val="10"/>
        <color indexed="63"/>
        <rFont val="ＭＳ Ｐゴシック"/>
        <family val="3"/>
      </rPr>
      <t>半額</t>
    </r>
    <r>
      <rPr>
        <sz val="10"/>
        <color indexed="63"/>
        <rFont val="ＭＳ Ｐゴシック"/>
        <family val="3"/>
      </rPr>
      <t>）</t>
    </r>
  </si>
  <si>
    <r>
      <t>スキー・スノーボード教室 (</t>
    </r>
    <r>
      <rPr>
        <sz val="10"/>
        <color indexed="30"/>
        <rFont val="HG丸ｺﾞｼｯｸM-PRO"/>
        <family val="3"/>
      </rPr>
      <t>午前・午後 各１講座</t>
    </r>
    <r>
      <rPr>
        <sz val="10"/>
        <rFont val="HG丸ｺﾞｼｯｸM-PRO"/>
        <family val="3"/>
      </rPr>
      <t>)</t>
    </r>
  </si>
  <si>
    <t>午後</t>
  </si>
  <si>
    <t>午前</t>
  </si>
  <si>
    <r>
      <t>スキー・スノーボード教室 (</t>
    </r>
    <r>
      <rPr>
        <sz val="10"/>
        <color indexed="30"/>
        <rFont val="HG丸ｺﾞｼｯｸM-PRO"/>
        <family val="3"/>
      </rPr>
      <t>午前のみ１講座</t>
    </r>
    <r>
      <rPr>
        <sz val="10"/>
        <rFont val="HG丸ｺﾞｼｯｸM-PRO"/>
        <family val="3"/>
      </rPr>
      <t>)</t>
    </r>
  </si>
  <si>
    <t>(藤沢スキー協会所属クラブ員のご家族の方もご記入ください)</t>
  </si>
  <si>
    <r>
      <t>※受検級をチェック欄にご記入ください。</t>
    </r>
    <r>
      <rPr>
        <sz val="10"/>
        <color indexed="10"/>
        <rFont val="HG丸ｺﾞｼｯｸM-PRO"/>
        <family val="3"/>
      </rPr>
      <t>（受検時必須、ご不明の場合は「未定」とご記入ください）</t>
    </r>
  </si>
  <si>
    <t>※1人1枚の記入：傷害保険加入や事務連絡に必要ですので漏れなくご記入ください。</t>
  </si>
  <si>
    <r>
      <t>★以下のオプションをご希望の方は、チェック欄に○印</t>
    </r>
    <r>
      <rPr>
        <sz val="10"/>
        <rFont val="HG丸ｺﾞｼｯｸM-PRO"/>
        <family val="3"/>
      </rPr>
      <t>をご記入ください。</t>
    </r>
  </si>
  <si>
    <t>★以下の２つのコースのうち、ご希望のコースのチェック欄に○印をご記入ください。</t>
  </si>
  <si>
    <r>
      <t>【主催】</t>
    </r>
    <r>
      <rPr>
        <b/>
        <sz val="12"/>
        <rFont val="Arial"/>
        <family val="2"/>
      </rPr>
      <t xml:space="preserve"> </t>
    </r>
    <r>
      <rPr>
        <b/>
        <sz val="12"/>
        <rFont val="ＭＳ Ｐゴシック"/>
        <family val="3"/>
      </rPr>
      <t>藤沢スキー協会</t>
    </r>
    <r>
      <rPr>
        <b/>
        <sz val="12"/>
        <rFont val="Arial"/>
        <family val="2"/>
      </rPr>
      <t xml:space="preserve"> </t>
    </r>
    <r>
      <rPr>
        <b/>
        <sz val="12"/>
        <rFont val="ＭＳ Ｐゴシック"/>
        <family val="3"/>
      </rPr>
      <t>：</t>
    </r>
    <r>
      <rPr>
        <b/>
        <sz val="12"/>
        <rFont val="Arial"/>
        <family val="2"/>
      </rPr>
      <t xml:space="preserve"> http://fujisaw.webcrow.jp/ </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</si>
</sst>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 \&quot;#,###"/>
    <numFmt numFmtId="181" formatCode="#,##0;&quot;▲ &quot;#,##0"/>
    <numFmt numFmtId="182" formatCode="#,##0_ "/>
    <numFmt numFmtId="183" formatCode="&quot;¥&quot;#,##0&quot;/単位&quot;"/>
    <numFmt numFmtId="184" formatCode="&quot;¥&quot;#,##0&quot;/人&quot;"/>
    <numFmt numFmtId="185" formatCode="&quot;¥&quot;#,##0&quot;/人　&quot;"/>
    <numFmt numFmtId="186" formatCode="&quot;¥&quot;#,##0&quot;/講座&quot;"/>
    <numFmt numFmtId="187" formatCode="&quot;▲ \&quot;#,###&quot;/人　&quot;"/>
    <numFmt numFmtId="188" formatCode="&quot;▲\&quot;#,###&quot;/人　&quot;"/>
    <numFmt numFmtId="189" formatCode="&quot;\ &quot;#,##0"/>
    <numFmt numFmtId="190" formatCode="&quot;▲\　&quot;#,##0"/>
    <numFmt numFmtId="191" formatCode="&quot;▲\ &quot;#,##0"/>
    <numFmt numFmtId="192" formatCode="&quot;¥ &quot;#,##0;"/>
    <numFmt numFmtId="193" formatCode="0_ "/>
  </numFmts>
  <fonts count="97">
    <font>
      <sz val="11"/>
      <name val="ＭＳ Ｐゴシック"/>
      <family val="3"/>
    </font>
    <font>
      <sz val="10"/>
      <name val="HG丸ｺﾞｼｯｸM-PRO"/>
      <family val="3"/>
    </font>
    <font>
      <sz val="10.5"/>
      <name val="HG丸ｺﾞｼｯｸM-PRO"/>
      <family val="3"/>
    </font>
    <font>
      <sz val="10"/>
      <color indexed="8"/>
      <name val="HG丸ｺﾞｼｯｸM-PRO"/>
      <family val="3"/>
    </font>
    <font>
      <sz val="6"/>
      <name val="ＭＳ Ｐゴシック"/>
      <family val="3"/>
    </font>
    <font>
      <sz val="11"/>
      <color indexed="63"/>
      <name val="Arial"/>
      <family val="2"/>
    </font>
    <font>
      <b/>
      <sz val="11"/>
      <color indexed="63"/>
      <name val="Arial"/>
      <family val="2"/>
    </font>
    <font>
      <sz val="11.85"/>
      <color indexed="63"/>
      <name val="Arial"/>
      <family val="2"/>
    </font>
    <font>
      <b/>
      <sz val="11.85"/>
      <color indexed="63"/>
      <name val="Arial"/>
      <family val="2"/>
    </font>
    <font>
      <u val="single"/>
      <sz val="11"/>
      <color indexed="12"/>
      <name val="ＭＳ Ｐゴシック"/>
      <family val="3"/>
    </font>
    <font>
      <b/>
      <sz val="11"/>
      <color indexed="63"/>
      <name val="ＭＳ Ｐゴシック"/>
      <family val="3"/>
    </font>
    <font>
      <sz val="11.85"/>
      <color indexed="63"/>
      <name val="ＭＳ Ｐゴシック"/>
      <family val="3"/>
    </font>
    <font>
      <b/>
      <sz val="11.85"/>
      <color indexed="63"/>
      <name val="ＭＳ Ｐゴシック"/>
      <family val="3"/>
    </font>
    <font>
      <sz val="11"/>
      <name val="Arial"/>
      <family val="2"/>
    </font>
    <font>
      <sz val="12"/>
      <name val="Arial"/>
      <family val="2"/>
    </font>
    <font>
      <sz val="10"/>
      <name val="Arial"/>
      <family val="2"/>
    </font>
    <font>
      <b/>
      <i/>
      <u val="single"/>
      <sz val="22"/>
      <name val="ＭＳ Ｐゴシック"/>
      <family val="3"/>
    </font>
    <font>
      <sz val="10"/>
      <color indexed="10"/>
      <name val="HG丸ｺﾞｼｯｸM-PRO"/>
      <family val="3"/>
    </font>
    <font>
      <sz val="10"/>
      <name val="ＭＳ Ｐゴシック"/>
      <family val="3"/>
    </font>
    <font>
      <b/>
      <sz val="9"/>
      <color indexed="63"/>
      <name val="ＭＳ Ｐゴシック"/>
      <family val="3"/>
    </font>
    <font>
      <b/>
      <sz val="6"/>
      <color indexed="63"/>
      <name val="ＭＳ Ｐゴシック"/>
      <family val="3"/>
    </font>
    <font>
      <sz val="12"/>
      <name val="ＭＳ Ｐゴシック"/>
      <family val="3"/>
    </font>
    <font>
      <sz val="11"/>
      <color indexed="8"/>
      <name val="メイリオ"/>
      <family val="3"/>
    </font>
    <font>
      <sz val="10"/>
      <color indexed="63"/>
      <name val="ＭＳ Ｐゴシック"/>
      <family val="3"/>
    </font>
    <font>
      <sz val="10"/>
      <color indexed="63"/>
      <name val="Arial"/>
      <family val="2"/>
    </font>
    <font>
      <b/>
      <i/>
      <u val="single"/>
      <sz val="16"/>
      <name val="ＭＳ Ｐゴシック"/>
      <family val="3"/>
    </font>
    <font>
      <b/>
      <i/>
      <sz val="22"/>
      <name val="ＭＳ Ｐゴシック"/>
      <family val="3"/>
    </font>
    <font>
      <i/>
      <sz val="14"/>
      <name val="Arial"/>
      <family val="2"/>
    </font>
    <font>
      <i/>
      <sz val="14"/>
      <name val="HGP創英角ｺﾞｼｯｸUB"/>
      <family val="3"/>
    </font>
    <font>
      <b/>
      <i/>
      <sz val="14"/>
      <name val="Arial"/>
      <family val="2"/>
    </font>
    <font>
      <u val="single"/>
      <sz val="10"/>
      <color indexed="63"/>
      <name val="ＭＳ Ｐゴシック"/>
      <family val="3"/>
    </font>
    <font>
      <u val="single"/>
      <sz val="11"/>
      <name val="ＭＳ Ｐゴシック"/>
      <family val="3"/>
    </font>
    <font>
      <i/>
      <sz val="10"/>
      <name val="HG丸ｺﾞｼｯｸM-PRO"/>
      <family val="3"/>
    </font>
    <font>
      <i/>
      <sz val="14"/>
      <name val="ＭＳ Ｐゴシック"/>
      <family val="3"/>
    </font>
    <font>
      <b/>
      <i/>
      <sz val="16"/>
      <name val="ＭＳ Ｐゴシック"/>
      <family val="3"/>
    </font>
    <font>
      <sz val="9"/>
      <name val="HG丸ｺﾞｼｯｸM-PRO"/>
      <family val="3"/>
    </font>
    <font>
      <sz val="8"/>
      <name val="HG丸ｺﾞｼｯｸM-PRO"/>
      <family val="3"/>
    </font>
    <font>
      <sz val="16"/>
      <name val="HG丸ｺﾞｼｯｸM-PRO"/>
      <family val="3"/>
    </font>
    <font>
      <sz val="12"/>
      <name val="HG丸ｺﾞｼｯｸM-PRO"/>
      <family val="3"/>
    </font>
    <font>
      <sz val="9"/>
      <color indexed="63"/>
      <name val="ＭＳ Ｐゴシック"/>
      <family val="3"/>
    </font>
    <font>
      <sz val="11"/>
      <color indexed="63"/>
      <name val="ＭＳ Ｐゴシック"/>
      <family val="3"/>
    </font>
    <font>
      <b/>
      <sz val="12"/>
      <name val="ＭＳ Ｐゴシック"/>
      <family val="3"/>
    </font>
    <font>
      <b/>
      <sz val="12"/>
      <name val="Arial"/>
      <family val="2"/>
    </font>
    <font>
      <b/>
      <sz val="10"/>
      <name val="HG丸ｺﾞｼｯｸM-PRO"/>
      <family val="3"/>
    </font>
    <font>
      <sz val="11"/>
      <name val="HG丸ｺﾞｼｯｸM-PRO"/>
      <family val="3"/>
    </font>
    <font>
      <sz val="11"/>
      <color indexed="10"/>
      <name val="HG丸ｺﾞｼｯｸM-PRO"/>
      <family val="3"/>
    </font>
    <font>
      <b/>
      <sz val="11"/>
      <name val="HG丸ｺﾞｼｯｸM-PRO"/>
      <family val="3"/>
    </font>
    <font>
      <u val="single"/>
      <sz val="11"/>
      <name val="HG丸ｺﾞｼｯｸM-PRO"/>
      <family val="3"/>
    </font>
    <font>
      <b/>
      <u val="single"/>
      <sz val="10"/>
      <name val="HG丸ｺﾞｼｯｸM-PRO"/>
      <family val="3"/>
    </font>
    <font>
      <sz val="10"/>
      <color indexed="30"/>
      <name val="HG丸ｺﾞｼｯｸM-PRO"/>
      <family val="3"/>
    </font>
    <font>
      <sz val="6"/>
      <color indexed="63"/>
      <name val="ＭＳ Ｐゴシック"/>
      <family val="3"/>
    </font>
    <font>
      <b/>
      <u val="singleAccounting"/>
      <sz val="17"/>
      <name val="ＭＳ Ｐゴシック"/>
      <family val="3"/>
    </font>
    <font>
      <b/>
      <u val="singleAccounting"/>
      <sz val="10"/>
      <name val="ＭＳ Ｐゴシック"/>
      <family val="3"/>
    </font>
    <font>
      <b/>
      <u val="singleAccounting"/>
      <sz val="14"/>
      <name val="ＭＳ Ｐゴシック"/>
      <family val="3"/>
    </font>
    <font>
      <b/>
      <u val="singleAccounting"/>
      <sz val="11"/>
      <name val="ＭＳ Ｐゴシック"/>
      <family val="3"/>
    </font>
    <font>
      <u val="single"/>
      <sz val="11"/>
      <color indexed="63"/>
      <name val="ＭＳ Ｐゴシック"/>
      <family val="3"/>
    </font>
    <font>
      <u val="single"/>
      <sz val="11"/>
      <color indexed="63"/>
      <name val="Arial"/>
      <family val="2"/>
    </font>
    <font>
      <b/>
      <u val="singleAccounting"/>
      <sz val="13"/>
      <name val="ＭＳ Ｐゴシック"/>
      <family val="3"/>
    </font>
    <font>
      <u val="single"/>
      <sz val="10"/>
      <color indexed="63"/>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
      <b/>
      <sz val="14"/>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HG丸ｺﾞｼｯｸM-PRO"/>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6"/>
        <bgColor indexed="64"/>
      </patternFill>
    </fill>
    <fill>
      <patternFill patternType="solid">
        <fgColor indexed="9"/>
        <bgColor indexed="64"/>
      </patternFill>
    </fill>
    <fill>
      <patternFill patternType="gray125">
        <fgColor indexed="43"/>
        <bgColor indexed="9"/>
      </patternFill>
    </fill>
    <fill>
      <patternFill patternType="solid">
        <fgColor theme="0"/>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thin"/>
      <top style="hair"/>
      <bottom>
        <color indexed="63"/>
      </bottom>
    </border>
    <border>
      <left style="hair"/>
      <right style="thin"/>
      <top>
        <color indexed="63"/>
      </top>
      <bottom>
        <color indexed="63"/>
      </bottom>
    </border>
    <border>
      <left style="hair"/>
      <right>
        <color indexed="63"/>
      </right>
      <top style="thin"/>
      <bottom style="thin"/>
    </border>
    <border>
      <left>
        <color indexed="63"/>
      </left>
      <right style="thin"/>
      <top style="thin"/>
      <bottom style="thin"/>
    </border>
    <border>
      <left>
        <color indexed="63"/>
      </left>
      <right>
        <color indexed="63"/>
      </right>
      <top style="thin"/>
      <bottom style="thin"/>
    </border>
    <border>
      <left style="hair"/>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style="thin"/>
      <top>
        <color indexed="63"/>
      </top>
      <bottom>
        <color indexed="63"/>
      </bottom>
    </border>
    <border>
      <left style="thin"/>
      <right>
        <color indexed="63"/>
      </right>
      <top style="thin"/>
      <bottom>
        <color indexed="63"/>
      </bottom>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style="hair"/>
    </border>
    <border>
      <left style="thin"/>
      <right style="hair"/>
      <top>
        <color indexed="63"/>
      </top>
      <bottom style="thin"/>
    </border>
    <border>
      <left style="hair"/>
      <right style="thin"/>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color indexed="63"/>
      </right>
      <top style="hair"/>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color indexed="63"/>
      </bottom>
    </border>
    <border>
      <left style="thin"/>
      <right style="hair"/>
      <top style="thin"/>
      <bottom>
        <color indexed="63"/>
      </bottom>
    </border>
    <border>
      <left style="thin"/>
      <right>
        <color indexed="63"/>
      </right>
      <top style="hair"/>
      <bottom style="hair"/>
    </border>
    <border>
      <left>
        <color indexed="63"/>
      </left>
      <right style="hair"/>
      <top style="hair"/>
      <bottom style="hair"/>
    </border>
    <border>
      <left>
        <color indexed="63"/>
      </left>
      <right style="hair"/>
      <top style="thin"/>
      <bottom style="thin"/>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8" fillId="2" borderId="0" applyNumberFormat="0" applyBorder="0" applyAlignment="0" applyProtection="0"/>
    <xf numFmtId="0" fontId="78" fillId="3" borderId="0" applyNumberFormat="0" applyBorder="0" applyAlignment="0" applyProtection="0"/>
    <xf numFmtId="0" fontId="78" fillId="4" borderId="0" applyNumberFormat="0" applyBorder="0" applyAlignment="0" applyProtection="0"/>
    <xf numFmtId="0" fontId="78" fillId="5" borderId="0" applyNumberFormat="0" applyBorder="0" applyAlignment="0" applyProtection="0"/>
    <xf numFmtId="0" fontId="78" fillId="6" borderId="0" applyNumberFormat="0" applyBorder="0" applyAlignment="0" applyProtection="0"/>
    <xf numFmtId="0" fontId="78" fillId="7" borderId="0" applyNumberFormat="0" applyBorder="0" applyAlignment="0" applyProtection="0"/>
    <xf numFmtId="0" fontId="78" fillId="8" borderId="0" applyNumberFormat="0" applyBorder="0" applyAlignment="0" applyProtection="0"/>
    <xf numFmtId="0" fontId="78" fillId="9" borderId="0" applyNumberFormat="0" applyBorder="0" applyAlignment="0" applyProtection="0"/>
    <xf numFmtId="0" fontId="78" fillId="10" borderId="0" applyNumberFormat="0" applyBorder="0" applyAlignment="0" applyProtection="0"/>
    <xf numFmtId="0" fontId="78" fillId="11" borderId="0" applyNumberFormat="0" applyBorder="0" applyAlignment="0" applyProtection="0"/>
    <xf numFmtId="0" fontId="78" fillId="12" borderId="0" applyNumberFormat="0" applyBorder="0" applyAlignment="0" applyProtection="0"/>
    <xf numFmtId="0" fontId="78" fillId="13" borderId="0" applyNumberFormat="0" applyBorder="0" applyAlignment="0" applyProtection="0"/>
    <xf numFmtId="0" fontId="79" fillId="14" borderId="0" applyNumberFormat="0" applyBorder="0" applyAlignment="0" applyProtection="0"/>
    <xf numFmtId="0" fontId="79" fillId="15" borderId="0" applyNumberFormat="0" applyBorder="0" applyAlignment="0" applyProtection="0"/>
    <xf numFmtId="0" fontId="79" fillId="10" borderId="0" applyNumberFormat="0" applyBorder="0" applyAlignment="0" applyProtection="0"/>
    <xf numFmtId="0" fontId="79" fillId="16" borderId="0" applyNumberFormat="0" applyBorder="0" applyAlignment="0" applyProtection="0"/>
    <xf numFmtId="0" fontId="79" fillId="17" borderId="0" applyNumberFormat="0" applyBorder="0" applyAlignment="0" applyProtection="0"/>
    <xf numFmtId="0" fontId="79" fillId="18" borderId="0" applyNumberFormat="0" applyBorder="0" applyAlignment="0" applyProtection="0"/>
    <xf numFmtId="0" fontId="79" fillId="19" borderId="0" applyNumberFormat="0" applyBorder="0" applyAlignment="0" applyProtection="0"/>
    <xf numFmtId="0" fontId="79" fillId="20" borderId="0" applyNumberFormat="0" applyBorder="0" applyAlignment="0" applyProtection="0"/>
    <xf numFmtId="0" fontId="79" fillId="21" borderId="0" applyNumberFormat="0" applyBorder="0" applyAlignment="0" applyProtection="0"/>
    <xf numFmtId="0" fontId="79" fillId="22" borderId="0" applyNumberFormat="0" applyBorder="0" applyAlignment="0" applyProtection="0"/>
    <xf numFmtId="0" fontId="79" fillId="23" borderId="0" applyNumberFormat="0" applyBorder="0" applyAlignment="0" applyProtection="0"/>
    <xf numFmtId="0" fontId="79" fillId="24" borderId="0" applyNumberFormat="0" applyBorder="0" applyAlignment="0" applyProtection="0"/>
    <xf numFmtId="0" fontId="80" fillId="0" borderId="0" applyNumberFormat="0" applyFill="0" applyBorder="0" applyAlignment="0" applyProtection="0"/>
    <xf numFmtId="0" fontId="81" fillId="25" borderId="1" applyNumberFormat="0" applyAlignment="0" applyProtection="0"/>
    <xf numFmtId="0" fontId="82" fillId="26"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7" borderId="2" applyNumberFormat="0" applyFont="0" applyAlignment="0" applyProtection="0"/>
    <xf numFmtId="0" fontId="83" fillId="0" borderId="3" applyNumberFormat="0" applyFill="0" applyAlignment="0" applyProtection="0"/>
    <xf numFmtId="0" fontId="84" fillId="28" borderId="0" applyNumberFormat="0" applyBorder="0" applyAlignment="0" applyProtection="0"/>
    <xf numFmtId="0" fontId="85" fillId="29" borderId="4" applyNumberFormat="0" applyAlignment="0" applyProtection="0"/>
    <xf numFmtId="0" fontId="8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7" fillId="0" borderId="5" applyNumberFormat="0" applyFill="0" applyAlignment="0" applyProtection="0"/>
    <xf numFmtId="0" fontId="88" fillId="0" borderId="6" applyNumberFormat="0" applyFill="0" applyAlignment="0" applyProtection="0"/>
    <xf numFmtId="0" fontId="89" fillId="0" borderId="7" applyNumberFormat="0" applyFill="0" applyAlignment="0" applyProtection="0"/>
    <xf numFmtId="0" fontId="89" fillId="0" borderId="0" applyNumberFormat="0" applyFill="0" applyBorder="0" applyAlignment="0" applyProtection="0"/>
    <xf numFmtId="0" fontId="90" fillId="0" borderId="8" applyNumberFormat="0" applyFill="0" applyAlignment="0" applyProtection="0"/>
    <xf numFmtId="0" fontId="91" fillId="29" borderId="9" applyNumberFormat="0" applyAlignment="0" applyProtection="0"/>
    <xf numFmtId="0" fontId="9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3" fillId="30" borderId="4" applyNumberFormat="0" applyAlignment="0" applyProtection="0"/>
    <xf numFmtId="0" fontId="94" fillId="0" borderId="0" applyNumberFormat="0" applyFill="0" applyBorder="0" applyAlignment="0" applyProtection="0"/>
    <xf numFmtId="0" fontId="95" fillId="31" borderId="0" applyNumberFormat="0" applyBorder="0" applyAlignment="0" applyProtection="0"/>
  </cellStyleXfs>
  <cellXfs count="185">
    <xf numFmtId="0" fontId="0" fillId="0" borderId="0" xfId="0" applyAlignment="1">
      <alignment vertical="center"/>
    </xf>
    <xf numFmtId="0" fontId="0" fillId="32" borderId="0" xfId="0" applyFill="1" applyAlignment="1">
      <alignment vertical="center"/>
    </xf>
    <xf numFmtId="0" fontId="13" fillId="32" borderId="0" xfId="0" applyFont="1" applyFill="1" applyAlignment="1">
      <alignment vertical="center"/>
    </xf>
    <xf numFmtId="0" fontId="14" fillId="32" borderId="0" xfId="0" applyFont="1" applyFill="1" applyAlignment="1">
      <alignment horizontal="left" vertical="center"/>
    </xf>
    <xf numFmtId="0" fontId="2" fillId="32" borderId="0" xfId="0" applyFont="1" applyFill="1" applyAlignment="1">
      <alignment vertical="center"/>
    </xf>
    <xf numFmtId="0" fontId="13" fillId="32" borderId="0" xfId="0" applyFont="1" applyFill="1" applyAlignment="1">
      <alignment vertical="center"/>
    </xf>
    <xf numFmtId="0" fontId="14" fillId="32" borderId="0" xfId="0" applyFont="1" applyFill="1" applyAlignment="1">
      <alignment vertical="center"/>
    </xf>
    <xf numFmtId="0" fontId="14" fillId="32" borderId="0" xfId="0" applyFont="1" applyFill="1" applyAlignment="1">
      <alignment vertical="center"/>
    </xf>
    <xf numFmtId="0" fontId="0" fillId="32" borderId="0" xfId="0" applyFont="1" applyFill="1" applyAlignment="1">
      <alignment vertical="center"/>
    </xf>
    <xf numFmtId="0" fontId="6" fillId="32" borderId="10" xfId="0" applyFont="1" applyFill="1" applyBorder="1" applyAlignment="1">
      <alignment horizontal="left" vertical="center" wrapText="1"/>
    </xf>
    <xf numFmtId="0" fontId="20" fillId="32" borderId="10" xfId="0" applyFont="1" applyFill="1" applyBorder="1" applyAlignment="1">
      <alignment horizontal="center" vertical="center" wrapText="1"/>
    </xf>
    <xf numFmtId="0" fontId="7" fillId="32" borderId="11" xfId="0" applyFont="1" applyFill="1" applyBorder="1" applyAlignment="1">
      <alignment vertical="center" wrapText="1"/>
    </xf>
    <xf numFmtId="0" fontId="7" fillId="32" borderId="12" xfId="0" applyFont="1" applyFill="1" applyBorder="1" applyAlignment="1">
      <alignment vertical="center" wrapText="1"/>
    </xf>
    <xf numFmtId="0" fontId="1" fillId="32" borderId="0" xfId="0" applyFont="1" applyFill="1" applyAlignment="1">
      <alignment vertical="center"/>
    </xf>
    <xf numFmtId="0" fontId="22" fillId="32" borderId="0" xfId="0" applyFont="1" applyFill="1" applyAlignment="1">
      <alignment vertical="center"/>
    </xf>
    <xf numFmtId="0" fontId="1" fillId="32" borderId="0" xfId="0" applyFont="1" applyFill="1" applyAlignment="1">
      <alignment vertical="center"/>
    </xf>
    <xf numFmtId="0" fontId="15" fillId="32" borderId="0" xfId="0" applyFont="1" applyFill="1" applyAlignment="1">
      <alignment vertical="center"/>
    </xf>
    <xf numFmtId="0" fontId="1" fillId="32" borderId="13" xfId="0" applyFont="1" applyFill="1" applyBorder="1" applyAlignment="1">
      <alignment vertical="center"/>
    </xf>
    <xf numFmtId="0" fontId="1" fillId="32" borderId="14" xfId="0" applyFont="1" applyFill="1" applyBorder="1" applyAlignment="1">
      <alignment vertical="center"/>
    </xf>
    <xf numFmtId="0" fontId="1" fillId="32" borderId="15" xfId="0" applyFont="1" applyFill="1" applyBorder="1" applyAlignment="1">
      <alignment horizontal="right" vertical="center"/>
    </xf>
    <xf numFmtId="0" fontId="1" fillId="32" borderId="16" xfId="0" applyFont="1" applyFill="1" applyBorder="1" applyAlignment="1">
      <alignment vertical="center"/>
    </xf>
    <xf numFmtId="0" fontId="1" fillId="32" borderId="17" xfId="0" applyFont="1" applyFill="1" applyBorder="1" applyAlignment="1" quotePrefix="1">
      <alignment vertical="center"/>
    </xf>
    <xf numFmtId="49" fontId="1" fillId="32" borderId="18" xfId="0" applyNumberFormat="1" applyFont="1" applyFill="1" applyBorder="1" applyAlignment="1">
      <alignment vertical="center"/>
    </xf>
    <xf numFmtId="49" fontId="1" fillId="32" borderId="13" xfId="0" applyNumberFormat="1" applyFont="1" applyFill="1" applyBorder="1" applyAlignment="1">
      <alignment vertical="center"/>
    </xf>
    <xf numFmtId="49" fontId="1" fillId="32" borderId="14" xfId="0" applyNumberFormat="1" applyFont="1" applyFill="1" applyBorder="1" applyAlignment="1">
      <alignment vertical="center"/>
    </xf>
    <xf numFmtId="0" fontId="1" fillId="32" borderId="0" xfId="0" applyFont="1" applyFill="1" applyAlignment="1">
      <alignment horizontal="right" vertical="center"/>
    </xf>
    <xf numFmtId="180" fontId="1" fillId="32" borderId="0" xfId="0" applyNumberFormat="1" applyFont="1" applyFill="1" applyAlignment="1">
      <alignment vertical="center"/>
    </xf>
    <xf numFmtId="180" fontId="1" fillId="32" borderId="0" xfId="0" applyNumberFormat="1" applyFont="1" applyFill="1" applyBorder="1" applyAlignment="1">
      <alignment vertical="center"/>
    </xf>
    <xf numFmtId="5" fontId="1" fillId="32" borderId="0" xfId="0" applyNumberFormat="1" applyFont="1" applyFill="1" applyBorder="1" applyAlignment="1">
      <alignment vertical="center"/>
    </xf>
    <xf numFmtId="0" fontId="1" fillId="32" borderId="0" xfId="0" applyFont="1" applyFill="1" applyBorder="1" applyAlignment="1">
      <alignment vertical="center"/>
    </xf>
    <xf numFmtId="0" fontId="1" fillId="32" borderId="19" xfId="0" applyFont="1" applyFill="1" applyBorder="1" applyAlignment="1">
      <alignment vertical="center"/>
    </xf>
    <xf numFmtId="0" fontId="1" fillId="32" borderId="0" xfId="0" applyFont="1" applyFill="1" applyBorder="1" applyAlignment="1">
      <alignment horizontal="center" vertical="center"/>
    </xf>
    <xf numFmtId="5" fontId="1" fillId="32" borderId="0" xfId="0" applyNumberFormat="1" applyFont="1" applyFill="1" applyBorder="1" applyAlignment="1">
      <alignment horizontal="right" vertical="center"/>
    </xf>
    <xf numFmtId="0" fontId="35" fillId="32" borderId="0" xfId="0" applyFont="1" applyFill="1" applyAlignment="1">
      <alignment vertical="center"/>
    </xf>
    <xf numFmtId="0" fontId="3" fillId="32" borderId="18" xfId="0" applyFont="1" applyFill="1" applyBorder="1" applyAlignment="1">
      <alignment vertical="center"/>
    </xf>
    <xf numFmtId="0" fontId="33" fillId="32" borderId="0" xfId="0" applyFont="1" applyFill="1" applyAlignment="1">
      <alignment vertical="center"/>
    </xf>
    <xf numFmtId="0" fontId="1" fillId="32" borderId="0" xfId="0" applyFont="1" applyFill="1" applyBorder="1" applyAlignment="1">
      <alignment horizontal="right" vertical="center"/>
    </xf>
    <xf numFmtId="0" fontId="11" fillId="32" borderId="20" xfId="0" applyFont="1" applyFill="1" applyBorder="1" applyAlignment="1">
      <alignment vertical="center" wrapText="1"/>
    </xf>
    <xf numFmtId="0" fontId="11" fillId="32" borderId="21" xfId="0" applyFont="1" applyFill="1" applyBorder="1" applyAlignment="1">
      <alignment vertical="center" wrapText="1"/>
    </xf>
    <xf numFmtId="20" fontId="11" fillId="32" borderId="21" xfId="0" applyNumberFormat="1" applyFont="1" applyFill="1" applyBorder="1" applyAlignment="1">
      <alignment horizontal="left" vertical="center" wrapText="1"/>
    </xf>
    <xf numFmtId="20" fontId="11" fillId="32" borderId="22" xfId="0" applyNumberFormat="1" applyFont="1" applyFill="1" applyBorder="1" applyAlignment="1">
      <alignment horizontal="left" vertical="center" wrapText="1"/>
    </xf>
    <xf numFmtId="0" fontId="5" fillId="32" borderId="23" xfId="0" applyFont="1" applyFill="1" applyBorder="1" applyAlignment="1">
      <alignment horizontal="left" vertical="center" wrapText="1"/>
    </xf>
    <xf numFmtId="0" fontId="5" fillId="32" borderId="24" xfId="0" applyFont="1" applyFill="1" applyBorder="1" applyAlignment="1">
      <alignment horizontal="left" vertical="center" wrapText="1"/>
    </xf>
    <xf numFmtId="0" fontId="5" fillId="32" borderId="25"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11" fillId="33" borderId="21" xfId="0" applyFont="1" applyFill="1" applyBorder="1" applyAlignment="1">
      <alignment vertical="center" wrapText="1"/>
    </xf>
    <xf numFmtId="0" fontId="23" fillId="33" borderId="21" xfId="0" applyFont="1" applyFill="1" applyBorder="1" applyAlignment="1">
      <alignment vertical="center" wrapText="1"/>
    </xf>
    <xf numFmtId="0" fontId="11" fillId="33" borderId="21" xfId="0" applyFont="1" applyFill="1" applyBorder="1" applyAlignment="1">
      <alignment vertical="top" wrapText="1"/>
    </xf>
    <xf numFmtId="0" fontId="23" fillId="33" borderId="21" xfId="0" applyFont="1" applyFill="1" applyBorder="1" applyAlignment="1">
      <alignment vertical="top" wrapText="1"/>
    </xf>
    <xf numFmtId="0" fontId="40" fillId="33" borderId="24" xfId="0" applyFont="1" applyFill="1" applyBorder="1" applyAlignment="1">
      <alignment horizontal="left" vertical="center" wrapText="1"/>
    </xf>
    <xf numFmtId="0" fontId="41" fillId="32" borderId="0" xfId="0" applyFont="1" applyFill="1" applyAlignment="1">
      <alignment horizontal="right" vertical="center"/>
    </xf>
    <xf numFmtId="0" fontId="44" fillId="32" borderId="0" xfId="0" applyFont="1" applyFill="1" applyAlignment="1">
      <alignment vertical="center"/>
    </xf>
    <xf numFmtId="0" fontId="1" fillId="32" borderId="26" xfId="0" applyFont="1" applyFill="1" applyBorder="1" applyAlignment="1">
      <alignment vertical="center"/>
    </xf>
    <xf numFmtId="0" fontId="1" fillId="32" borderId="27" xfId="0" applyFont="1" applyFill="1" applyBorder="1" applyAlignment="1">
      <alignment vertical="center"/>
    </xf>
    <xf numFmtId="0" fontId="5" fillId="32" borderId="25" xfId="0" applyFont="1" applyFill="1" applyBorder="1" applyAlignment="1">
      <alignment horizontal="left" vertical="center" shrinkToFit="1"/>
    </xf>
    <xf numFmtId="0" fontId="23" fillId="33" borderId="21" xfId="0" applyFont="1" applyFill="1" applyBorder="1" applyAlignment="1">
      <alignment horizontal="right" vertical="center" wrapText="1"/>
    </xf>
    <xf numFmtId="186" fontId="35" fillId="32" borderId="27" xfId="0" applyNumberFormat="1" applyFont="1" applyFill="1" applyBorder="1" applyAlignment="1">
      <alignment vertical="center"/>
    </xf>
    <xf numFmtId="186" fontId="35" fillId="32" borderId="26" xfId="0" applyNumberFormat="1" applyFont="1" applyFill="1" applyBorder="1" applyAlignment="1">
      <alignment vertical="center"/>
    </xf>
    <xf numFmtId="186" fontId="35" fillId="32" borderId="19" xfId="0" applyNumberFormat="1" applyFont="1" applyFill="1" applyBorder="1" applyAlignment="1">
      <alignment vertical="center"/>
    </xf>
    <xf numFmtId="186" fontId="35" fillId="32" borderId="28" xfId="0" applyNumberFormat="1" applyFont="1" applyFill="1" applyBorder="1" applyAlignment="1">
      <alignment horizontal="right" vertical="center"/>
    </xf>
    <xf numFmtId="186" fontId="35" fillId="32" borderId="29" xfId="0" applyNumberFormat="1" applyFont="1" applyFill="1" applyBorder="1" applyAlignment="1">
      <alignment horizontal="right" vertical="center"/>
    </xf>
    <xf numFmtId="186" fontId="35" fillId="32" borderId="30" xfId="0" applyNumberFormat="1" applyFont="1" applyFill="1" applyBorder="1" applyAlignment="1">
      <alignment horizontal="right" vertical="center"/>
    </xf>
    <xf numFmtId="49" fontId="0" fillId="32" borderId="0" xfId="0" applyNumberFormat="1" applyFill="1" applyAlignment="1">
      <alignment vertical="center"/>
    </xf>
    <xf numFmtId="0" fontId="0" fillId="32" borderId="0" xfId="0" applyNumberFormat="1" applyFill="1" applyAlignment="1">
      <alignment vertical="center"/>
    </xf>
    <xf numFmtId="14" fontId="0" fillId="32" borderId="0" xfId="0" applyNumberFormat="1" applyFill="1" applyAlignment="1">
      <alignment vertical="center"/>
    </xf>
    <xf numFmtId="49" fontId="1" fillId="34" borderId="31" xfId="0" applyNumberFormat="1" applyFont="1" applyFill="1" applyBorder="1" applyAlignment="1" applyProtection="1">
      <alignment vertical="center"/>
      <protection/>
    </xf>
    <xf numFmtId="0" fontId="10" fillId="32" borderId="32" xfId="0" applyFont="1" applyFill="1" applyBorder="1" applyAlignment="1">
      <alignment horizontal="left" vertical="center" wrapText="1"/>
    </xf>
    <xf numFmtId="0" fontId="6" fillId="32" borderId="33" xfId="0" applyFont="1" applyFill="1" applyBorder="1" applyAlignment="1">
      <alignment horizontal="left" vertical="center" wrapText="1"/>
    </xf>
    <xf numFmtId="0" fontId="6" fillId="32" borderId="34" xfId="0" applyFont="1" applyFill="1" applyBorder="1" applyAlignment="1">
      <alignment horizontal="left" vertical="center" wrapText="1"/>
    </xf>
    <xf numFmtId="0" fontId="11" fillId="32" borderId="35" xfId="0" applyFont="1" applyFill="1" applyBorder="1" applyAlignment="1" quotePrefix="1">
      <alignment vertical="center" wrapText="1"/>
    </xf>
    <xf numFmtId="0" fontId="11" fillId="32" borderId="19" xfId="0" applyFont="1" applyFill="1" applyBorder="1" applyAlignment="1" quotePrefix="1">
      <alignment vertical="center" wrapText="1"/>
    </xf>
    <xf numFmtId="0" fontId="11" fillId="32" borderId="29" xfId="0" applyFont="1" applyFill="1" applyBorder="1" applyAlignment="1" quotePrefix="1">
      <alignment vertical="center" wrapText="1"/>
    </xf>
    <xf numFmtId="0" fontId="0" fillId="32" borderId="36" xfId="0" applyFill="1" applyBorder="1" applyAlignment="1">
      <alignment vertical="center"/>
    </xf>
    <xf numFmtId="0" fontId="7" fillId="32" borderId="12" xfId="0" applyFont="1" applyFill="1" applyBorder="1" applyAlignment="1">
      <alignment horizontal="center" vertical="center" wrapText="1"/>
    </xf>
    <xf numFmtId="0" fontId="7" fillId="32" borderId="37" xfId="0" applyFont="1" applyFill="1" applyBorder="1" applyAlignment="1">
      <alignment horizontal="center" vertical="center" wrapText="1"/>
    </xf>
    <xf numFmtId="0" fontId="8" fillId="32" borderId="38" xfId="0" applyFont="1" applyFill="1" applyBorder="1" applyAlignment="1">
      <alignment vertical="center" wrapText="1"/>
    </xf>
    <xf numFmtId="0" fontId="8" fillId="32" borderId="39" xfId="0" applyFont="1" applyFill="1" applyBorder="1" applyAlignment="1">
      <alignment vertical="center" wrapText="1"/>
    </xf>
    <xf numFmtId="0" fontId="8" fillId="32" borderId="40" xfId="0" applyFont="1" applyFill="1" applyBorder="1" applyAlignment="1">
      <alignment vertical="center" wrapText="1"/>
    </xf>
    <xf numFmtId="0" fontId="8" fillId="32" borderId="41" xfId="0" applyFont="1" applyFill="1" applyBorder="1" applyAlignment="1">
      <alignment vertical="center" wrapText="1"/>
    </xf>
    <xf numFmtId="0" fontId="8" fillId="32" borderId="27" xfId="0" applyFont="1" applyFill="1" applyBorder="1" applyAlignment="1">
      <alignment vertical="center" wrapText="1"/>
    </xf>
    <xf numFmtId="0" fontId="8" fillId="32" borderId="28" xfId="0" applyFont="1" applyFill="1" applyBorder="1" applyAlignment="1">
      <alignment vertical="center" wrapText="1"/>
    </xf>
    <xf numFmtId="0" fontId="7" fillId="32" borderId="42" xfId="0" applyFont="1" applyFill="1" applyBorder="1" applyAlignment="1" quotePrefix="1">
      <alignment vertical="top" wrapText="1"/>
    </xf>
    <xf numFmtId="0" fontId="7" fillId="32" borderId="18" xfId="0" applyFont="1" applyFill="1" applyBorder="1" applyAlignment="1" quotePrefix="1">
      <alignment vertical="top" wrapText="1"/>
    </xf>
    <xf numFmtId="0" fontId="7" fillId="32" borderId="43" xfId="0" applyFont="1" applyFill="1" applyBorder="1" applyAlignment="1" quotePrefix="1">
      <alignment vertical="top" wrapText="1"/>
    </xf>
    <xf numFmtId="0" fontId="7" fillId="32" borderId="11" xfId="0" applyFont="1" applyFill="1" applyBorder="1" applyAlignment="1">
      <alignment horizontal="center" vertical="center" wrapText="1"/>
    </xf>
    <xf numFmtId="0" fontId="7" fillId="32" borderId="41" xfId="0" applyFont="1" applyFill="1" applyBorder="1" applyAlignment="1">
      <alignment vertical="top" wrapText="1"/>
    </xf>
    <xf numFmtId="0" fontId="7" fillId="32" borderId="27" xfId="0" applyFont="1" applyFill="1" applyBorder="1" applyAlignment="1">
      <alignment vertical="top" wrapText="1"/>
    </xf>
    <xf numFmtId="0" fontId="7" fillId="32" borderId="28" xfId="0" applyFont="1" applyFill="1" applyBorder="1" applyAlignment="1">
      <alignment vertical="top" wrapText="1"/>
    </xf>
    <xf numFmtId="0" fontId="25" fillId="32" borderId="0" xfId="0" applyFont="1" applyFill="1" applyAlignment="1">
      <alignment vertical="center"/>
    </xf>
    <xf numFmtId="0" fontId="44" fillId="32" borderId="0" xfId="0" applyFont="1" applyFill="1" applyAlignment="1">
      <alignment vertical="center"/>
    </xf>
    <xf numFmtId="0" fontId="10" fillId="32" borderId="44" xfId="0" applyFont="1" applyFill="1" applyBorder="1" applyAlignment="1">
      <alignment horizontal="left" vertical="center" wrapText="1"/>
    </xf>
    <xf numFmtId="0" fontId="10" fillId="32" borderId="14" xfId="0" applyFont="1" applyFill="1" applyBorder="1" applyAlignment="1">
      <alignment horizontal="left" vertical="center" wrapText="1"/>
    </xf>
    <xf numFmtId="0" fontId="14" fillId="32" borderId="0" xfId="0" applyFont="1" applyFill="1" applyAlignment="1">
      <alignment vertical="center"/>
    </xf>
    <xf numFmtId="0" fontId="51" fillId="32" borderId="0" xfId="0" applyFont="1" applyFill="1" applyAlignment="1">
      <alignment vertical="center" shrinkToFit="1"/>
    </xf>
    <xf numFmtId="0" fontId="13" fillId="32" borderId="0" xfId="0" applyFont="1" applyFill="1" applyAlignment="1">
      <alignment vertical="center"/>
    </xf>
    <xf numFmtId="0" fontId="0" fillId="32" borderId="0" xfId="0" applyFont="1" applyFill="1" applyAlignment="1">
      <alignment vertical="center"/>
    </xf>
    <xf numFmtId="0" fontId="18" fillId="32" borderId="18" xfId="0" applyFont="1" applyFill="1" applyBorder="1" applyAlignment="1">
      <alignment vertical="center"/>
    </xf>
    <xf numFmtId="0" fontId="7" fillId="32" borderId="16" xfId="0" applyFont="1" applyFill="1" applyBorder="1" applyAlignment="1">
      <alignment vertical="top" wrapText="1"/>
    </xf>
    <xf numFmtId="0" fontId="7" fillId="32" borderId="17" xfId="0" applyFont="1" applyFill="1" applyBorder="1" applyAlignment="1">
      <alignment vertical="top" wrapText="1"/>
    </xf>
    <xf numFmtId="0" fontId="7" fillId="32" borderId="45" xfId="0" applyFont="1" applyFill="1" applyBorder="1" applyAlignment="1">
      <alignment vertical="top" wrapText="1"/>
    </xf>
    <xf numFmtId="0" fontId="23" fillId="32" borderId="35" xfId="0" applyFont="1" applyFill="1" applyBorder="1" applyAlignment="1">
      <alignment vertical="center" wrapText="1"/>
    </xf>
    <xf numFmtId="0" fontId="23" fillId="32" borderId="19" xfId="0" applyFont="1" applyFill="1" applyBorder="1" applyAlignment="1">
      <alignment vertical="center" wrapText="1"/>
    </xf>
    <xf numFmtId="0" fontId="23" fillId="32" borderId="29" xfId="0" applyFont="1" applyFill="1" applyBorder="1" applyAlignment="1">
      <alignment vertical="center" wrapText="1"/>
    </xf>
    <xf numFmtId="0" fontId="10" fillId="32" borderId="46" xfId="0" applyFont="1" applyFill="1" applyBorder="1" applyAlignment="1">
      <alignment horizontal="left" vertical="center" wrapText="1"/>
    </xf>
    <xf numFmtId="0" fontId="44" fillId="32" borderId="0" xfId="0" applyFont="1" applyFill="1" applyBorder="1" applyAlignment="1">
      <alignment vertical="center"/>
    </xf>
    <xf numFmtId="0" fontId="1" fillId="32" borderId="0" xfId="0" applyFont="1" applyFill="1" applyAlignment="1">
      <alignment vertical="center"/>
    </xf>
    <xf numFmtId="0" fontId="1" fillId="32" borderId="0" xfId="0" applyFont="1" applyFill="1" applyAlignment="1">
      <alignment horizontal="right" vertical="center"/>
    </xf>
    <xf numFmtId="0" fontId="1" fillId="32" borderId="15" xfId="0" applyFont="1" applyFill="1" applyBorder="1" applyAlignment="1">
      <alignment horizontal="center" vertical="center"/>
    </xf>
    <xf numFmtId="0" fontId="1" fillId="32" borderId="14" xfId="0" applyFont="1" applyFill="1" applyBorder="1" applyAlignment="1">
      <alignment horizontal="center" vertical="center"/>
    </xf>
    <xf numFmtId="0" fontId="1" fillId="35" borderId="15" xfId="0" applyFont="1" applyFill="1" applyBorder="1" applyAlignment="1" applyProtection="1">
      <alignment vertical="center"/>
      <protection locked="0"/>
    </xf>
    <xf numFmtId="0" fontId="1" fillId="32" borderId="27" xfId="0" applyFont="1" applyFill="1" applyBorder="1" applyAlignment="1">
      <alignment horizontal="right" vertical="center"/>
    </xf>
    <xf numFmtId="186" fontId="35" fillId="32" borderId="27" xfId="0" applyNumberFormat="1" applyFont="1" applyFill="1" applyBorder="1" applyAlignment="1">
      <alignment horizontal="right" vertical="center"/>
    </xf>
    <xf numFmtId="0" fontId="1" fillId="35" borderId="44" xfId="0" applyFont="1" applyFill="1" applyBorder="1" applyAlignment="1" applyProtection="1">
      <alignment horizontal="center" vertical="center"/>
      <protection locked="0"/>
    </xf>
    <xf numFmtId="0" fontId="1" fillId="35" borderId="15" xfId="0" applyFont="1" applyFill="1" applyBorder="1" applyAlignment="1" applyProtection="1">
      <alignment horizontal="center" vertical="center"/>
      <protection locked="0"/>
    </xf>
    <xf numFmtId="0" fontId="1" fillId="35" borderId="14" xfId="0" applyFont="1" applyFill="1" applyBorder="1" applyAlignment="1" applyProtection="1">
      <alignment horizontal="center" vertical="center"/>
      <protection locked="0"/>
    </xf>
    <xf numFmtId="49" fontId="1" fillId="35" borderId="15" xfId="0" applyNumberFormat="1" applyFont="1" applyFill="1" applyBorder="1" applyAlignment="1" applyProtection="1">
      <alignment vertical="center"/>
      <protection locked="0"/>
    </xf>
    <xf numFmtId="49" fontId="48" fillId="34" borderId="17" xfId="0" applyNumberFormat="1" applyFont="1" applyFill="1" applyBorder="1" applyAlignment="1" applyProtection="1">
      <alignment horizontal="center"/>
      <protection/>
    </xf>
    <xf numFmtId="192" fontId="35" fillId="32" borderId="47" xfId="0" applyNumberFormat="1" applyFont="1" applyFill="1" applyBorder="1" applyAlignment="1">
      <alignment vertical="center" shrinkToFit="1"/>
    </xf>
    <xf numFmtId="192" fontId="35" fillId="32" borderId="39" xfId="0" applyNumberFormat="1" applyFont="1" applyFill="1" applyBorder="1" applyAlignment="1">
      <alignment vertical="center" shrinkToFit="1"/>
    </xf>
    <xf numFmtId="192" fontId="35" fillId="32" borderId="48" xfId="0" applyNumberFormat="1" applyFont="1" applyFill="1" applyBorder="1" applyAlignment="1">
      <alignment vertical="center" shrinkToFit="1"/>
    </xf>
    <xf numFmtId="0" fontId="1" fillId="32" borderId="19" xfId="0" applyFont="1" applyFill="1" applyBorder="1" applyAlignment="1">
      <alignment vertical="center"/>
    </xf>
    <xf numFmtId="0" fontId="1" fillId="32" borderId="19" xfId="0" applyFont="1" applyFill="1" applyBorder="1" applyAlignment="1">
      <alignment horizontal="right" vertical="center"/>
    </xf>
    <xf numFmtId="186" fontId="35" fillId="32" borderId="19" xfId="0" applyNumberFormat="1" applyFont="1" applyFill="1" applyBorder="1" applyAlignment="1">
      <alignment horizontal="right" vertical="center"/>
    </xf>
    <xf numFmtId="0" fontId="1" fillId="32" borderId="0" xfId="0" applyFont="1" applyFill="1" applyBorder="1" applyAlignment="1">
      <alignment horizontal="center" vertical="center"/>
    </xf>
    <xf numFmtId="0" fontId="3" fillId="32" borderId="44" xfId="0" applyFont="1" applyFill="1" applyBorder="1" applyAlignment="1">
      <alignment horizontal="center" vertical="center"/>
    </xf>
    <xf numFmtId="0" fontId="3" fillId="32" borderId="15" xfId="0" applyFont="1" applyFill="1" applyBorder="1" applyAlignment="1">
      <alignment horizontal="center" vertical="center"/>
    </xf>
    <xf numFmtId="0" fontId="3" fillId="32" borderId="49" xfId="0" applyFont="1" applyFill="1" applyBorder="1" applyAlignment="1">
      <alignment horizontal="center" vertical="center"/>
    </xf>
    <xf numFmtId="0" fontId="3" fillId="32" borderId="31" xfId="0" applyFont="1" applyFill="1" applyBorder="1" applyAlignment="1">
      <alignment horizontal="center" vertical="center"/>
    </xf>
    <xf numFmtId="0" fontId="3" fillId="32" borderId="17" xfId="0" applyFont="1" applyFill="1" applyBorder="1" applyAlignment="1">
      <alignment horizontal="center" vertical="center"/>
    </xf>
    <xf numFmtId="0" fontId="3" fillId="32" borderId="50" xfId="0" applyFont="1" applyFill="1" applyBorder="1" applyAlignment="1">
      <alignment horizontal="center" vertical="center"/>
    </xf>
    <xf numFmtId="0" fontId="3" fillId="32" borderId="51" xfId="0" applyFont="1" applyFill="1" applyBorder="1" applyAlignment="1">
      <alignment horizontal="center" vertical="center"/>
    </xf>
    <xf numFmtId="0" fontId="3" fillId="32" borderId="18" xfId="0" applyFont="1" applyFill="1" applyBorder="1" applyAlignment="1">
      <alignment horizontal="center" vertical="center"/>
    </xf>
    <xf numFmtId="0" fontId="3" fillId="32" borderId="52" xfId="0" applyFont="1" applyFill="1" applyBorder="1" applyAlignment="1">
      <alignment horizontal="center" vertical="center"/>
    </xf>
    <xf numFmtId="0" fontId="1" fillId="32" borderId="27" xfId="0" applyFont="1" applyFill="1" applyBorder="1" applyAlignment="1">
      <alignment vertical="center"/>
    </xf>
    <xf numFmtId="0" fontId="1" fillId="32" borderId="0" xfId="0" applyFont="1" applyFill="1" applyAlignment="1">
      <alignment horizontal="center" vertical="center"/>
    </xf>
    <xf numFmtId="49" fontId="1" fillId="32" borderId="45" xfId="0" applyNumberFormat="1" applyFont="1" applyFill="1" applyBorder="1" applyAlignment="1" quotePrefix="1">
      <alignment horizontal="center" vertical="center"/>
    </xf>
    <xf numFmtId="49" fontId="1" fillId="32" borderId="43" xfId="0" applyNumberFormat="1" applyFont="1" applyFill="1" applyBorder="1" applyAlignment="1" quotePrefix="1">
      <alignment horizontal="center" vertical="center"/>
    </xf>
    <xf numFmtId="189" fontId="35" fillId="32" borderId="0" xfId="0" applyNumberFormat="1" applyFont="1" applyFill="1" applyAlignment="1">
      <alignment vertical="center"/>
    </xf>
    <xf numFmtId="49" fontId="1" fillId="35" borderId="17" xfId="0" applyNumberFormat="1" applyFont="1" applyFill="1" applyBorder="1" applyAlignment="1" applyProtection="1">
      <alignment horizontal="center" vertical="center"/>
      <protection locked="0"/>
    </xf>
    <xf numFmtId="0" fontId="1" fillId="32" borderId="42" xfId="0" applyFont="1" applyFill="1" applyBorder="1" applyAlignment="1">
      <alignment horizontal="center" vertical="center"/>
    </xf>
    <xf numFmtId="0" fontId="1" fillId="32" borderId="18" xfId="0" applyFont="1" applyFill="1" applyBorder="1" applyAlignment="1">
      <alignment horizontal="center" vertical="center"/>
    </xf>
    <xf numFmtId="0" fontId="1" fillId="32" borderId="44" xfId="0" applyFont="1" applyFill="1" applyBorder="1" applyAlignment="1">
      <alignment horizontal="center" vertical="center"/>
    </xf>
    <xf numFmtId="0" fontId="1" fillId="32" borderId="49" xfId="0" applyFont="1" applyFill="1" applyBorder="1" applyAlignment="1">
      <alignment horizontal="center" vertical="center"/>
    </xf>
    <xf numFmtId="0" fontId="37" fillId="35" borderId="17" xfId="0" applyFont="1" applyFill="1" applyBorder="1" applyAlignment="1" applyProtection="1">
      <alignment vertical="center"/>
      <protection locked="0"/>
    </xf>
    <xf numFmtId="0" fontId="37" fillId="35" borderId="18" xfId="0" applyFont="1" applyFill="1" applyBorder="1" applyAlignment="1" applyProtection="1">
      <alignment vertical="center"/>
      <protection locked="0"/>
    </xf>
    <xf numFmtId="0" fontId="1" fillId="35" borderId="15" xfId="0" applyNumberFormat="1" applyFont="1" applyFill="1" applyBorder="1" applyAlignment="1" applyProtection="1">
      <alignment horizontal="right" vertical="center"/>
      <protection locked="0"/>
    </xf>
    <xf numFmtId="191" fontId="35" fillId="32" borderId="0" xfId="0" applyNumberFormat="1" applyFont="1" applyFill="1" applyAlignment="1">
      <alignment vertical="center" shrinkToFit="1"/>
    </xf>
    <xf numFmtId="0" fontId="1" fillId="32" borderId="45" xfId="0" applyFont="1" applyFill="1" applyBorder="1" applyAlignment="1">
      <alignment horizontal="center" vertical="center"/>
    </xf>
    <xf numFmtId="0" fontId="1" fillId="32" borderId="4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0" xfId="0" applyFont="1" applyFill="1" applyAlignment="1">
      <alignment horizontal="left" vertical="center"/>
    </xf>
    <xf numFmtId="0" fontId="36" fillId="32" borderId="0" xfId="0" applyFont="1" applyFill="1" applyBorder="1" applyAlignment="1">
      <alignment horizontal="center" vertical="center"/>
    </xf>
    <xf numFmtId="191" fontId="35" fillId="32" borderId="47" xfId="0" applyNumberFormat="1" applyFont="1" applyFill="1" applyBorder="1" applyAlignment="1">
      <alignment vertical="center" shrinkToFit="1"/>
    </xf>
    <xf numFmtId="191" fontId="35" fillId="32" borderId="39" xfId="0" applyNumberFormat="1" applyFont="1" applyFill="1" applyBorder="1" applyAlignment="1">
      <alignment vertical="center" shrinkToFit="1"/>
    </xf>
    <xf numFmtId="191" fontId="35" fillId="32" borderId="48" xfId="0" applyNumberFormat="1" applyFont="1" applyFill="1" applyBorder="1" applyAlignment="1">
      <alignment vertical="center" shrinkToFit="1"/>
    </xf>
    <xf numFmtId="0" fontId="1" fillId="32" borderId="0" xfId="0" applyFont="1" applyFill="1" applyBorder="1" applyAlignment="1">
      <alignment horizontal="right" vertical="center"/>
    </xf>
    <xf numFmtId="0" fontId="1" fillId="32" borderId="0" xfId="0" applyFont="1" applyFill="1" applyAlignment="1" quotePrefix="1">
      <alignment horizontal="right" vertical="center"/>
    </xf>
    <xf numFmtId="189" fontId="35" fillId="32" borderId="19" xfId="0" applyNumberFormat="1" applyFont="1" applyFill="1" applyBorder="1" applyAlignment="1">
      <alignment vertical="center"/>
    </xf>
    <xf numFmtId="189" fontId="35" fillId="32" borderId="0" xfId="0" applyNumberFormat="1" applyFont="1" applyFill="1" applyBorder="1" applyAlignment="1">
      <alignment vertical="center"/>
    </xf>
    <xf numFmtId="5" fontId="1" fillId="32" borderId="18" xfId="0" applyNumberFormat="1" applyFont="1" applyFill="1" applyBorder="1" applyAlignment="1">
      <alignment horizontal="right" vertical="center"/>
    </xf>
    <xf numFmtId="0" fontId="25" fillId="32" borderId="0" xfId="0" applyFont="1" applyFill="1" applyAlignment="1">
      <alignment horizontal="left" vertical="center"/>
    </xf>
    <xf numFmtId="0" fontId="33" fillId="32" borderId="0" xfId="0" applyFont="1" applyFill="1" applyAlignment="1">
      <alignment vertical="center"/>
    </xf>
    <xf numFmtId="0" fontId="96" fillId="32" borderId="18" xfId="0" applyFont="1" applyFill="1" applyBorder="1" applyAlignment="1">
      <alignment vertical="center"/>
    </xf>
    <xf numFmtId="0" fontId="3" fillId="32" borderId="18" xfId="0" applyFont="1" applyFill="1" applyBorder="1" applyAlignment="1">
      <alignment vertical="center"/>
    </xf>
    <xf numFmtId="0" fontId="3" fillId="35" borderId="18" xfId="0" applyFont="1" applyFill="1" applyBorder="1" applyAlignment="1" applyProtection="1">
      <alignment horizontal="center" vertical="center"/>
      <protection locked="0"/>
    </xf>
    <xf numFmtId="49" fontId="38" fillId="35" borderId="17" xfId="0" applyNumberFormat="1" applyFont="1" applyFill="1" applyBorder="1" applyAlignment="1" applyProtection="1">
      <alignment vertical="center" shrinkToFit="1"/>
      <protection locked="0"/>
    </xf>
    <xf numFmtId="49" fontId="38" fillId="35" borderId="18" xfId="0" applyNumberFormat="1" applyFont="1" applyFill="1" applyBorder="1" applyAlignment="1" applyProtection="1">
      <alignment vertical="center" shrinkToFit="1"/>
      <protection locked="0"/>
    </xf>
    <xf numFmtId="0" fontId="38" fillId="35" borderId="31" xfId="0" applyFont="1" applyFill="1" applyBorder="1" applyAlignment="1" applyProtection="1">
      <alignment vertical="top" wrapText="1"/>
      <protection locked="0"/>
    </xf>
    <xf numFmtId="0" fontId="38" fillId="35" borderId="17" xfId="0" applyFont="1" applyFill="1" applyBorder="1" applyAlignment="1" applyProtection="1">
      <alignment vertical="top" wrapText="1"/>
      <protection locked="0"/>
    </xf>
    <xf numFmtId="0" fontId="38" fillId="35" borderId="45" xfId="0" applyFont="1" applyFill="1" applyBorder="1" applyAlignment="1" applyProtection="1">
      <alignment vertical="top" wrapText="1"/>
      <protection locked="0"/>
    </xf>
    <xf numFmtId="0" fontId="38" fillId="35" borderId="26" xfId="0" applyFont="1" applyFill="1" applyBorder="1" applyAlignment="1" applyProtection="1">
      <alignment vertical="top" wrapText="1"/>
      <protection locked="0"/>
    </xf>
    <xf numFmtId="0" fontId="38" fillId="35" borderId="0" xfId="0" applyFont="1" applyFill="1" applyBorder="1" applyAlignment="1" applyProtection="1">
      <alignment vertical="top" wrapText="1"/>
      <protection locked="0"/>
    </xf>
    <xf numFmtId="0" fontId="38" fillId="35" borderId="30" xfId="0" applyFont="1" applyFill="1" applyBorder="1" applyAlignment="1" applyProtection="1">
      <alignment vertical="top" wrapText="1"/>
      <protection locked="0"/>
    </xf>
    <xf numFmtId="0" fontId="38" fillId="35" borderId="51" xfId="0" applyFont="1" applyFill="1" applyBorder="1" applyAlignment="1" applyProtection="1">
      <alignment vertical="top" wrapText="1"/>
      <protection locked="0"/>
    </xf>
    <xf numFmtId="0" fontId="38" fillId="35" borderId="18" xfId="0" applyFont="1" applyFill="1" applyBorder="1" applyAlignment="1" applyProtection="1">
      <alignment vertical="top" wrapText="1"/>
      <protection locked="0"/>
    </xf>
    <xf numFmtId="0" fontId="38" fillId="35" borderId="43" xfId="0" applyFont="1" applyFill="1" applyBorder="1" applyAlignment="1" applyProtection="1">
      <alignment vertical="top" wrapText="1"/>
      <protection locked="0"/>
    </xf>
    <xf numFmtId="0" fontId="32" fillId="32" borderId="0" xfId="0" applyFont="1" applyFill="1" applyAlignment="1">
      <alignment horizontal="center" vertical="center"/>
    </xf>
    <xf numFmtId="0" fontId="17" fillId="32" borderId="0" xfId="0" applyFont="1" applyFill="1" applyBorder="1" applyAlignment="1">
      <alignment vertical="center"/>
    </xf>
    <xf numFmtId="0" fontId="1" fillId="32" borderId="0" xfId="0" applyFont="1" applyFill="1" applyBorder="1" applyAlignment="1">
      <alignment vertical="center"/>
    </xf>
    <xf numFmtId="0" fontId="1" fillId="32" borderId="26" xfId="0" applyFont="1" applyFill="1" applyBorder="1" applyAlignment="1">
      <alignment horizontal="center" vertical="center"/>
    </xf>
    <xf numFmtId="0" fontId="1" fillId="32" borderId="30" xfId="0" applyFont="1" applyFill="1" applyBorder="1" applyAlignment="1">
      <alignment horizontal="right" vertical="center"/>
    </xf>
    <xf numFmtId="0" fontId="1" fillId="35" borderId="18" xfId="0" applyNumberFormat="1" applyFont="1" applyFill="1" applyBorder="1" applyAlignment="1" applyProtection="1">
      <alignment horizontal="center" vertical="center"/>
      <protection locked="0"/>
    </xf>
    <xf numFmtId="0" fontId="1" fillId="36" borderId="15" xfId="0" applyNumberFormat="1" applyFont="1" applyFill="1" applyBorder="1" applyAlignment="1" applyProtection="1">
      <alignment horizontal="center" vertical="center" shrinkToFit="1"/>
      <protection/>
    </xf>
    <xf numFmtId="0" fontId="96" fillId="32" borderId="0" xfId="0" applyFont="1" applyFill="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6">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theme="0"/>
        </patternFill>
      </fill>
    </dxf>
    <dxf>
      <font>
        <color rgb="FFFF0000"/>
      </font>
      <fill>
        <patternFill>
          <bgColor theme="0"/>
        </patternFill>
      </fill>
    </dxf>
    <dxf>
      <font>
        <color rgb="FFFF0000"/>
      </font>
      <fill>
        <patternFill>
          <bgColor theme="0"/>
        </patternFill>
      </fill>
      <border/>
    </dxf>
    <dxf>
      <font>
        <color rgb="FFFF0000"/>
      </font>
      <fill>
        <patternFill>
          <bgColor rgb="FFFFFF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5.jpeg" /><Relationship Id="rId5" Type="http://schemas.openxmlformats.org/officeDocument/2006/relationships/image" Target="../media/image6.png" /><Relationship Id="rId6"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7639050</xdr:colOff>
      <xdr:row>22</xdr:row>
      <xdr:rowOff>133350</xdr:rowOff>
    </xdr:from>
    <xdr:to>
      <xdr:col>2</xdr:col>
      <xdr:colOff>7972425</xdr:colOff>
      <xdr:row>23</xdr:row>
      <xdr:rowOff>85725</xdr:rowOff>
    </xdr:to>
    <xdr:pic>
      <xdr:nvPicPr>
        <xdr:cNvPr id="1" name="Picture 1" descr="バス"/>
        <xdr:cNvPicPr preferRelativeResize="1">
          <a:picLocks noChangeAspect="1"/>
        </xdr:cNvPicPr>
      </xdr:nvPicPr>
      <xdr:blipFill>
        <a:blip r:embed="rId1"/>
        <a:stretch>
          <a:fillRect/>
        </a:stretch>
      </xdr:blipFill>
      <xdr:spPr>
        <a:xfrm>
          <a:off x="9715500" y="4724400"/>
          <a:ext cx="333375" cy="152400"/>
        </a:xfrm>
        <a:prstGeom prst="rect">
          <a:avLst/>
        </a:prstGeom>
        <a:noFill/>
        <a:ln w="9525" cmpd="sng">
          <a:noFill/>
        </a:ln>
      </xdr:spPr>
    </xdr:pic>
    <xdr:clientData/>
  </xdr:twoCellAnchor>
  <xdr:twoCellAnchor editAs="oneCell">
    <xdr:from>
      <xdr:col>3</xdr:col>
      <xdr:colOff>57150</xdr:colOff>
      <xdr:row>25</xdr:row>
      <xdr:rowOff>57150</xdr:rowOff>
    </xdr:from>
    <xdr:to>
      <xdr:col>3</xdr:col>
      <xdr:colOff>504825</xdr:colOff>
      <xdr:row>26</xdr:row>
      <xdr:rowOff>28575</xdr:rowOff>
    </xdr:to>
    <xdr:pic>
      <xdr:nvPicPr>
        <xdr:cNvPr id="2" name="Picture 6" descr="朝"/>
        <xdr:cNvPicPr preferRelativeResize="1">
          <a:picLocks noChangeAspect="1"/>
        </xdr:cNvPicPr>
      </xdr:nvPicPr>
      <xdr:blipFill>
        <a:blip r:embed="rId2"/>
        <a:stretch>
          <a:fillRect/>
        </a:stretch>
      </xdr:blipFill>
      <xdr:spPr>
        <a:xfrm>
          <a:off x="10153650" y="5248275"/>
          <a:ext cx="447675" cy="171450"/>
        </a:xfrm>
        <a:prstGeom prst="rect">
          <a:avLst/>
        </a:prstGeom>
        <a:noFill/>
        <a:ln w="9525" cmpd="sng">
          <a:noFill/>
        </a:ln>
      </xdr:spPr>
    </xdr:pic>
    <xdr:clientData/>
  </xdr:twoCellAnchor>
  <xdr:twoCellAnchor editAs="oneCell">
    <xdr:from>
      <xdr:col>3</xdr:col>
      <xdr:colOff>66675</xdr:colOff>
      <xdr:row>21</xdr:row>
      <xdr:rowOff>19050</xdr:rowOff>
    </xdr:from>
    <xdr:to>
      <xdr:col>3</xdr:col>
      <xdr:colOff>495300</xdr:colOff>
      <xdr:row>21</xdr:row>
      <xdr:rowOff>180975</xdr:rowOff>
    </xdr:to>
    <xdr:pic>
      <xdr:nvPicPr>
        <xdr:cNvPr id="3" name="Picture 8" descr="夕"/>
        <xdr:cNvPicPr preferRelativeResize="1">
          <a:picLocks noChangeAspect="1"/>
        </xdr:cNvPicPr>
      </xdr:nvPicPr>
      <xdr:blipFill>
        <a:blip r:embed="rId3"/>
        <a:stretch>
          <a:fillRect/>
        </a:stretch>
      </xdr:blipFill>
      <xdr:spPr>
        <a:xfrm>
          <a:off x="10163175" y="4410075"/>
          <a:ext cx="428625" cy="161925"/>
        </a:xfrm>
        <a:prstGeom prst="rect">
          <a:avLst/>
        </a:prstGeom>
        <a:noFill/>
        <a:ln w="9525" cmpd="sng">
          <a:noFill/>
        </a:ln>
      </xdr:spPr>
    </xdr:pic>
    <xdr:clientData/>
  </xdr:twoCellAnchor>
  <xdr:twoCellAnchor editAs="oneCell">
    <xdr:from>
      <xdr:col>3</xdr:col>
      <xdr:colOff>57150</xdr:colOff>
      <xdr:row>17</xdr:row>
      <xdr:rowOff>47625</xdr:rowOff>
    </xdr:from>
    <xdr:to>
      <xdr:col>3</xdr:col>
      <xdr:colOff>466725</xdr:colOff>
      <xdr:row>17</xdr:row>
      <xdr:rowOff>47625</xdr:rowOff>
    </xdr:to>
    <xdr:pic>
      <xdr:nvPicPr>
        <xdr:cNvPr id="4" name="Picture 9" descr="朝"/>
        <xdr:cNvPicPr preferRelativeResize="1">
          <a:picLocks noChangeAspect="1"/>
        </xdr:cNvPicPr>
      </xdr:nvPicPr>
      <xdr:blipFill>
        <a:blip r:embed="rId2"/>
        <a:stretch>
          <a:fillRect/>
        </a:stretch>
      </xdr:blipFill>
      <xdr:spPr>
        <a:xfrm>
          <a:off x="10153650" y="3638550"/>
          <a:ext cx="409575" cy="0"/>
        </a:xfrm>
        <a:prstGeom prst="rect">
          <a:avLst/>
        </a:prstGeom>
        <a:noFill/>
        <a:ln w="9525" cmpd="sng">
          <a:noFill/>
        </a:ln>
      </xdr:spPr>
    </xdr:pic>
    <xdr:clientData/>
  </xdr:twoCellAnchor>
  <xdr:twoCellAnchor editAs="oneCell">
    <xdr:from>
      <xdr:col>3</xdr:col>
      <xdr:colOff>47625</xdr:colOff>
      <xdr:row>33</xdr:row>
      <xdr:rowOff>28575</xdr:rowOff>
    </xdr:from>
    <xdr:to>
      <xdr:col>3</xdr:col>
      <xdr:colOff>495300</xdr:colOff>
      <xdr:row>33</xdr:row>
      <xdr:rowOff>190500</xdr:rowOff>
    </xdr:to>
    <xdr:pic>
      <xdr:nvPicPr>
        <xdr:cNvPr id="5" name="Picture 10" descr="朝"/>
        <xdr:cNvPicPr preferRelativeResize="1">
          <a:picLocks noChangeAspect="1"/>
        </xdr:cNvPicPr>
      </xdr:nvPicPr>
      <xdr:blipFill>
        <a:blip r:embed="rId2"/>
        <a:stretch>
          <a:fillRect/>
        </a:stretch>
      </xdr:blipFill>
      <xdr:spPr>
        <a:xfrm>
          <a:off x="10144125" y="6819900"/>
          <a:ext cx="447675" cy="161925"/>
        </a:xfrm>
        <a:prstGeom prst="rect">
          <a:avLst/>
        </a:prstGeom>
        <a:noFill/>
        <a:ln w="9525" cmpd="sng">
          <a:noFill/>
        </a:ln>
      </xdr:spPr>
    </xdr:pic>
    <xdr:clientData/>
  </xdr:twoCellAnchor>
  <xdr:twoCellAnchor editAs="oneCell">
    <xdr:from>
      <xdr:col>3</xdr:col>
      <xdr:colOff>57150</xdr:colOff>
      <xdr:row>17</xdr:row>
      <xdr:rowOff>28575</xdr:rowOff>
    </xdr:from>
    <xdr:to>
      <xdr:col>3</xdr:col>
      <xdr:colOff>504825</xdr:colOff>
      <xdr:row>17</xdr:row>
      <xdr:rowOff>200025</xdr:rowOff>
    </xdr:to>
    <xdr:pic>
      <xdr:nvPicPr>
        <xdr:cNvPr id="6" name="Picture 6" descr="朝"/>
        <xdr:cNvPicPr preferRelativeResize="1">
          <a:picLocks noChangeAspect="1"/>
        </xdr:cNvPicPr>
      </xdr:nvPicPr>
      <xdr:blipFill>
        <a:blip r:embed="rId2"/>
        <a:stretch>
          <a:fillRect/>
        </a:stretch>
      </xdr:blipFill>
      <xdr:spPr>
        <a:xfrm>
          <a:off x="10153650" y="3619500"/>
          <a:ext cx="447675" cy="171450"/>
        </a:xfrm>
        <a:prstGeom prst="rect">
          <a:avLst/>
        </a:prstGeom>
        <a:noFill/>
        <a:ln w="9525" cmpd="sng">
          <a:noFill/>
        </a:ln>
      </xdr:spPr>
    </xdr:pic>
    <xdr:clientData/>
  </xdr:twoCellAnchor>
  <xdr:twoCellAnchor editAs="oneCell">
    <xdr:from>
      <xdr:col>3</xdr:col>
      <xdr:colOff>66675</xdr:colOff>
      <xdr:row>32</xdr:row>
      <xdr:rowOff>0</xdr:rowOff>
    </xdr:from>
    <xdr:to>
      <xdr:col>3</xdr:col>
      <xdr:colOff>495300</xdr:colOff>
      <xdr:row>32</xdr:row>
      <xdr:rowOff>161925</xdr:rowOff>
    </xdr:to>
    <xdr:pic>
      <xdr:nvPicPr>
        <xdr:cNvPr id="7" name="Picture 8" descr="夕"/>
        <xdr:cNvPicPr preferRelativeResize="1">
          <a:picLocks noChangeAspect="1"/>
        </xdr:cNvPicPr>
      </xdr:nvPicPr>
      <xdr:blipFill>
        <a:blip r:embed="rId3"/>
        <a:stretch>
          <a:fillRect/>
        </a:stretch>
      </xdr:blipFill>
      <xdr:spPr>
        <a:xfrm>
          <a:off x="10163175" y="6591300"/>
          <a:ext cx="428625" cy="161925"/>
        </a:xfrm>
        <a:prstGeom prst="rect">
          <a:avLst/>
        </a:prstGeom>
        <a:noFill/>
        <a:ln w="9525" cmpd="sng">
          <a:noFill/>
        </a:ln>
      </xdr:spPr>
    </xdr:pic>
    <xdr:clientData/>
  </xdr:twoCellAnchor>
  <xdr:twoCellAnchor editAs="oneCell">
    <xdr:from>
      <xdr:col>2</xdr:col>
      <xdr:colOff>7639050</xdr:colOff>
      <xdr:row>40</xdr:row>
      <xdr:rowOff>133350</xdr:rowOff>
    </xdr:from>
    <xdr:to>
      <xdr:col>2</xdr:col>
      <xdr:colOff>7972425</xdr:colOff>
      <xdr:row>41</xdr:row>
      <xdr:rowOff>85725</xdr:rowOff>
    </xdr:to>
    <xdr:pic>
      <xdr:nvPicPr>
        <xdr:cNvPr id="8" name="Picture 1" descr="バス"/>
        <xdr:cNvPicPr preferRelativeResize="1">
          <a:picLocks noChangeAspect="1"/>
        </xdr:cNvPicPr>
      </xdr:nvPicPr>
      <xdr:blipFill>
        <a:blip r:embed="rId1"/>
        <a:stretch>
          <a:fillRect/>
        </a:stretch>
      </xdr:blipFill>
      <xdr:spPr>
        <a:xfrm>
          <a:off x="9715500" y="8324850"/>
          <a:ext cx="333375" cy="152400"/>
        </a:xfrm>
        <a:prstGeom prst="rect">
          <a:avLst/>
        </a:prstGeom>
        <a:noFill/>
        <a:ln w="9525" cmpd="sng">
          <a:noFill/>
        </a:ln>
      </xdr:spPr>
    </xdr:pic>
    <xdr:clientData/>
  </xdr:twoCellAnchor>
  <xdr:twoCellAnchor>
    <xdr:from>
      <xdr:col>2</xdr:col>
      <xdr:colOff>5886450</xdr:colOff>
      <xdr:row>57</xdr:row>
      <xdr:rowOff>57150</xdr:rowOff>
    </xdr:from>
    <xdr:to>
      <xdr:col>3</xdr:col>
      <xdr:colOff>285750</xdr:colOff>
      <xdr:row>64</xdr:row>
      <xdr:rowOff>152400</xdr:rowOff>
    </xdr:to>
    <xdr:grpSp>
      <xdr:nvGrpSpPr>
        <xdr:cNvPr id="9" name="グループ化 26"/>
        <xdr:cNvGrpSpPr>
          <a:grpSpLocks noChangeAspect="1"/>
        </xdr:cNvGrpSpPr>
      </xdr:nvGrpSpPr>
      <xdr:grpSpPr>
        <a:xfrm>
          <a:off x="7962900" y="11182350"/>
          <a:ext cx="2419350" cy="1238250"/>
          <a:chOff x="7429500" y="9772650"/>
          <a:chExt cx="2848333" cy="1619250"/>
        </a:xfrm>
        <a:solidFill>
          <a:srgbClr val="FFFFFF"/>
        </a:solidFill>
      </xdr:grpSpPr>
      <xdr:pic>
        <xdr:nvPicPr>
          <xdr:cNvPr id="10" name="図 23" descr="sugadaira_o.jpg"/>
          <xdr:cNvPicPr preferRelativeResize="1">
            <a:picLocks noChangeAspect="1"/>
          </xdr:cNvPicPr>
        </xdr:nvPicPr>
        <xdr:blipFill>
          <a:blip r:embed="rId4"/>
          <a:stretch>
            <a:fillRect/>
          </a:stretch>
        </xdr:blipFill>
        <xdr:spPr>
          <a:xfrm>
            <a:off x="7429500" y="9772650"/>
            <a:ext cx="2848333" cy="1162217"/>
          </a:xfrm>
          <a:prstGeom prst="rect">
            <a:avLst/>
          </a:prstGeom>
          <a:noFill/>
          <a:ln w="9525" cmpd="sng">
            <a:noFill/>
          </a:ln>
        </xdr:spPr>
      </xdr:pic>
      <xdr:pic>
        <xdr:nvPicPr>
          <xdr:cNvPr id="11" name="図 25"/>
          <xdr:cNvPicPr preferRelativeResize="1">
            <a:picLocks noChangeAspect="1"/>
          </xdr:cNvPicPr>
        </xdr:nvPicPr>
        <xdr:blipFill>
          <a:blip r:embed="rId5"/>
          <a:stretch>
            <a:fillRect/>
          </a:stretch>
        </xdr:blipFill>
        <xdr:spPr>
          <a:xfrm>
            <a:off x="7638852" y="10896410"/>
            <a:ext cx="2400433" cy="495491"/>
          </a:xfrm>
          <a:prstGeom prst="rect">
            <a:avLst/>
          </a:prstGeom>
          <a:noFill/>
          <a:ln w="9525" cmpd="sng">
            <a:noFill/>
          </a:ln>
        </xdr:spPr>
      </xdr:pic>
    </xdr:grpSp>
    <xdr:clientData/>
  </xdr:twoCellAnchor>
  <xdr:twoCellAnchor>
    <xdr:from>
      <xdr:col>2</xdr:col>
      <xdr:colOff>6991350</xdr:colOff>
      <xdr:row>0</xdr:row>
      <xdr:rowOff>28575</xdr:rowOff>
    </xdr:from>
    <xdr:to>
      <xdr:col>3</xdr:col>
      <xdr:colOff>352425</xdr:colOff>
      <xdr:row>3</xdr:row>
      <xdr:rowOff>114300</xdr:rowOff>
    </xdr:to>
    <xdr:pic>
      <xdr:nvPicPr>
        <xdr:cNvPr id="12" name="Picture 985" descr="藤沢スキー協会ロゴ"/>
        <xdr:cNvPicPr preferRelativeResize="1">
          <a:picLocks noChangeAspect="1"/>
        </xdr:cNvPicPr>
      </xdr:nvPicPr>
      <xdr:blipFill>
        <a:blip r:embed="rId6"/>
        <a:stretch>
          <a:fillRect/>
        </a:stretch>
      </xdr:blipFill>
      <xdr:spPr>
        <a:xfrm>
          <a:off x="9067800" y="28575"/>
          <a:ext cx="1381125" cy="790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18</xdr:row>
      <xdr:rowOff>57150</xdr:rowOff>
    </xdr:from>
    <xdr:to>
      <xdr:col>7</xdr:col>
      <xdr:colOff>152400</xdr:colOff>
      <xdr:row>20</xdr:row>
      <xdr:rowOff>85725</xdr:rowOff>
    </xdr:to>
    <xdr:sp>
      <xdr:nvSpPr>
        <xdr:cNvPr id="1" name="角丸四角形 6"/>
        <xdr:cNvSpPr>
          <a:spLocks/>
        </xdr:cNvSpPr>
      </xdr:nvSpPr>
      <xdr:spPr>
        <a:xfrm>
          <a:off x="581025" y="3962400"/>
          <a:ext cx="904875" cy="371475"/>
        </a:xfrm>
        <a:prstGeom prst="roundRect">
          <a:avLst/>
        </a:prstGeom>
        <a:solidFill>
          <a:srgbClr val="4F81BD"/>
        </a:solidFill>
        <a:ln w="25400" cmpd="sng">
          <a:solidFill>
            <a:srgbClr val="385D8A"/>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Ａコース</a:t>
          </a:r>
        </a:p>
      </xdr:txBody>
    </xdr:sp>
    <xdr:clientData/>
  </xdr:twoCellAnchor>
  <xdr:twoCellAnchor>
    <xdr:from>
      <xdr:col>3</xdr:col>
      <xdr:colOff>19050</xdr:colOff>
      <xdr:row>22</xdr:row>
      <xdr:rowOff>9525</xdr:rowOff>
    </xdr:from>
    <xdr:to>
      <xdr:col>7</xdr:col>
      <xdr:colOff>171450</xdr:colOff>
      <xdr:row>24</xdr:row>
      <xdr:rowOff>85725</xdr:rowOff>
    </xdr:to>
    <xdr:sp>
      <xdr:nvSpPr>
        <xdr:cNvPr id="2" name="角丸四角形 7"/>
        <xdr:cNvSpPr>
          <a:spLocks/>
        </xdr:cNvSpPr>
      </xdr:nvSpPr>
      <xdr:spPr>
        <a:xfrm>
          <a:off x="590550" y="4600575"/>
          <a:ext cx="914400" cy="419100"/>
        </a:xfrm>
        <a:prstGeom prst="roundRect">
          <a:avLst/>
        </a:prstGeom>
        <a:solidFill>
          <a:srgbClr val="4F81BD"/>
        </a:solidFill>
        <a:ln w="25400" cmpd="sng">
          <a:solidFill>
            <a:srgbClr val="385D8A"/>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Ｂコース</a:t>
          </a:r>
        </a:p>
      </xdr:txBody>
    </xdr:sp>
    <xdr:clientData/>
  </xdr:twoCellAnchor>
  <xdr:twoCellAnchor>
    <xdr:from>
      <xdr:col>3</xdr:col>
      <xdr:colOff>28575</xdr:colOff>
      <xdr:row>33</xdr:row>
      <xdr:rowOff>38100</xdr:rowOff>
    </xdr:from>
    <xdr:to>
      <xdr:col>13</xdr:col>
      <xdr:colOff>38100</xdr:colOff>
      <xdr:row>34</xdr:row>
      <xdr:rowOff>142875</xdr:rowOff>
    </xdr:to>
    <xdr:sp>
      <xdr:nvSpPr>
        <xdr:cNvPr id="3" name="角丸四角形 2"/>
        <xdr:cNvSpPr>
          <a:spLocks/>
        </xdr:cNvSpPr>
      </xdr:nvSpPr>
      <xdr:spPr>
        <a:xfrm>
          <a:off x="600075" y="6515100"/>
          <a:ext cx="1914525" cy="276225"/>
        </a:xfrm>
        <a:prstGeom prst="roundRect">
          <a:avLst/>
        </a:prstGeom>
        <a:solidFill>
          <a:srgbClr val="4F81BD"/>
        </a:solidFill>
        <a:ln w="25400" cmpd="sng">
          <a:solidFill>
            <a:srgbClr val="385D8A"/>
          </a:solidFill>
          <a:headEnd type="none"/>
          <a:tailEnd type="none"/>
        </a:ln>
      </xdr:spPr>
      <xdr:txBody>
        <a:bodyPr vertOverflow="clip" wrap="square" lIns="36576" tIns="18288" rIns="0" bIns="18288" anchor="ctr"/>
        <a:p>
          <a:pPr algn="l">
            <a:defRPr/>
          </a:pPr>
          <a:r>
            <a:rPr lang="en-US" cap="none" sz="1100" b="1" i="0" u="none" baseline="0">
              <a:solidFill>
                <a:srgbClr val="FFFFFF"/>
              </a:solidFill>
              <a:latin typeface="ＭＳ Ｐゴシック"/>
              <a:ea typeface="ＭＳ Ｐゴシック"/>
              <a:cs typeface="ＭＳ Ｐゴシック"/>
            </a:rPr>
            <a:t>１月２２日（金）　Ａコース</a:t>
          </a:r>
        </a:p>
      </xdr:txBody>
    </xdr:sp>
    <xdr:clientData/>
  </xdr:twoCellAnchor>
  <xdr:twoCellAnchor>
    <xdr:from>
      <xdr:col>3</xdr:col>
      <xdr:colOff>28575</xdr:colOff>
      <xdr:row>39</xdr:row>
      <xdr:rowOff>161925</xdr:rowOff>
    </xdr:from>
    <xdr:to>
      <xdr:col>16</xdr:col>
      <xdr:colOff>57150</xdr:colOff>
      <xdr:row>41</xdr:row>
      <xdr:rowOff>104775</xdr:rowOff>
    </xdr:to>
    <xdr:sp>
      <xdr:nvSpPr>
        <xdr:cNvPr id="4" name="角丸四角形 3"/>
        <xdr:cNvSpPr>
          <a:spLocks/>
        </xdr:cNvSpPr>
      </xdr:nvSpPr>
      <xdr:spPr>
        <a:xfrm>
          <a:off x="600075" y="7667625"/>
          <a:ext cx="2505075" cy="285750"/>
        </a:xfrm>
        <a:prstGeom prst="roundRect">
          <a:avLst/>
        </a:prstGeom>
        <a:solidFill>
          <a:srgbClr val="4F81BD"/>
        </a:solidFill>
        <a:ln w="25400" cmpd="sng">
          <a:solidFill>
            <a:srgbClr val="385D8A"/>
          </a:solidFill>
          <a:headEnd type="none"/>
          <a:tailEnd type="none"/>
        </a:ln>
      </xdr:spPr>
      <xdr:txBody>
        <a:bodyPr vertOverflow="clip" wrap="square" lIns="36576" tIns="18288" rIns="0" bIns="18288" anchor="ctr"/>
        <a:p>
          <a:pPr algn="l">
            <a:defRPr/>
          </a:pPr>
          <a:r>
            <a:rPr lang="en-US" cap="none" sz="1100" b="1" i="0" u="none" baseline="0">
              <a:solidFill>
                <a:srgbClr val="FFFFFF"/>
              </a:solidFill>
              <a:latin typeface="ＭＳ Ｐゴシック"/>
              <a:ea typeface="ＭＳ Ｐゴシック"/>
              <a:cs typeface="ＭＳ Ｐゴシック"/>
            </a:rPr>
            <a:t>１月２３日（土）</a:t>
          </a:r>
          <a:r>
            <a:rPr lang="en-US" cap="none" sz="1100" b="1" i="0" u="none" baseline="0">
              <a:solidFill>
                <a:srgbClr val="FFFFFF"/>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Ａコース、</a:t>
          </a:r>
          <a:r>
            <a:rPr lang="en-US" cap="none" sz="1100" b="1" i="0" u="none" baseline="0">
              <a:solidFill>
                <a:srgbClr val="FFFFFF"/>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Ｂコース</a:t>
          </a:r>
        </a:p>
      </xdr:txBody>
    </xdr:sp>
    <xdr:clientData/>
  </xdr:twoCellAnchor>
  <xdr:twoCellAnchor>
    <xdr:from>
      <xdr:col>3</xdr:col>
      <xdr:colOff>28575</xdr:colOff>
      <xdr:row>46</xdr:row>
      <xdr:rowOff>142875</xdr:rowOff>
    </xdr:from>
    <xdr:to>
      <xdr:col>16</xdr:col>
      <xdr:colOff>66675</xdr:colOff>
      <xdr:row>48</xdr:row>
      <xdr:rowOff>85725</xdr:rowOff>
    </xdr:to>
    <xdr:sp>
      <xdr:nvSpPr>
        <xdr:cNvPr id="5" name="角丸四角形 1"/>
        <xdr:cNvSpPr>
          <a:spLocks/>
        </xdr:cNvSpPr>
      </xdr:nvSpPr>
      <xdr:spPr>
        <a:xfrm>
          <a:off x="600075" y="8848725"/>
          <a:ext cx="2514600" cy="285750"/>
        </a:xfrm>
        <a:prstGeom prst="roundRect">
          <a:avLst/>
        </a:prstGeom>
        <a:solidFill>
          <a:srgbClr val="4F81BD"/>
        </a:solidFill>
        <a:ln w="25400" cmpd="sng">
          <a:solidFill>
            <a:srgbClr val="385D8A"/>
          </a:solidFill>
          <a:headEnd type="none"/>
          <a:tailEnd type="none"/>
        </a:ln>
      </xdr:spPr>
      <xdr:txBody>
        <a:bodyPr vertOverflow="clip" wrap="square" lIns="36576" tIns="18288" rIns="0" bIns="18288" anchor="ctr"/>
        <a:p>
          <a:pPr algn="l">
            <a:defRPr/>
          </a:pPr>
          <a:r>
            <a:rPr lang="en-US" cap="none" sz="1100" b="1" i="0" u="none" baseline="0">
              <a:solidFill>
                <a:srgbClr val="FFFFFF"/>
              </a:solidFill>
              <a:latin typeface="ＭＳ Ｐゴシック"/>
              <a:ea typeface="ＭＳ Ｐゴシック"/>
              <a:cs typeface="ＭＳ Ｐゴシック"/>
            </a:rPr>
            <a:t>１月２４日（日）</a:t>
          </a:r>
          <a:r>
            <a:rPr lang="en-US" cap="none" sz="1100" b="1" i="0" u="none" baseline="0">
              <a:solidFill>
                <a:srgbClr val="FFFFFF"/>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Ａコース、</a:t>
          </a:r>
          <a:r>
            <a:rPr lang="en-US" cap="none" sz="1100" b="1" i="0" u="none" baseline="0">
              <a:solidFill>
                <a:srgbClr val="FFFFFF"/>
              </a:solidFill>
              <a:latin typeface="ＭＳ Ｐゴシック"/>
              <a:ea typeface="ＭＳ Ｐゴシック"/>
              <a:cs typeface="ＭＳ Ｐゴシック"/>
            </a:rPr>
            <a:t> </a:t>
          </a:r>
          <a:r>
            <a:rPr lang="en-US" cap="none" sz="1100" b="1" i="0" u="none" baseline="0">
              <a:solidFill>
                <a:srgbClr val="FFFFFF"/>
              </a:solidFill>
              <a:latin typeface="ＭＳ Ｐゴシック"/>
              <a:ea typeface="ＭＳ Ｐゴシック"/>
              <a:cs typeface="ＭＳ Ｐゴシック"/>
            </a:rPr>
            <a:t>Ｂコース</a:t>
          </a:r>
        </a:p>
      </xdr:txBody>
    </xdr:sp>
    <xdr:clientData/>
  </xdr:twoCellAnchor>
  <xdr:twoCellAnchor>
    <xdr:from>
      <xdr:col>41</xdr:col>
      <xdr:colOff>76200</xdr:colOff>
      <xdr:row>0</xdr:row>
      <xdr:rowOff>114300</xdr:rowOff>
    </xdr:from>
    <xdr:to>
      <xdr:col>45</xdr:col>
      <xdr:colOff>133350</xdr:colOff>
      <xdr:row>2</xdr:row>
      <xdr:rowOff>66675</xdr:rowOff>
    </xdr:to>
    <xdr:pic>
      <xdr:nvPicPr>
        <xdr:cNvPr id="6" name="Picture 6" descr="藤沢スキー協会ロゴ"/>
        <xdr:cNvPicPr preferRelativeResize="1">
          <a:picLocks noChangeAspect="1"/>
        </xdr:cNvPicPr>
      </xdr:nvPicPr>
      <xdr:blipFill>
        <a:blip r:embed="rId1"/>
        <a:stretch>
          <a:fillRect/>
        </a:stretch>
      </xdr:blipFill>
      <xdr:spPr>
        <a:xfrm>
          <a:off x="7886700" y="114300"/>
          <a:ext cx="8191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82"/>
  <sheetViews>
    <sheetView tabSelected="1" view="pageBreakPreview" zoomScaleSheetLayoutView="100" zoomScalePageLayoutView="0" workbookViewId="0" topLeftCell="A1">
      <selection activeCell="C90" sqref="C90"/>
    </sheetView>
  </sheetViews>
  <sheetFormatPr defaultColWidth="9.00390625" defaultRowHeight="13.5"/>
  <cols>
    <col min="1" max="1" width="13.50390625" style="2" customWidth="1"/>
    <col min="2" max="2" width="13.75390625" style="2" bestFit="1" customWidth="1"/>
    <col min="3" max="3" width="105.25390625" style="2" customWidth="1"/>
    <col min="4" max="4" width="7.125" style="2" customWidth="1"/>
    <col min="5" max="16384" width="9.00390625" style="2" customWidth="1"/>
  </cols>
  <sheetData>
    <row r="1" spans="1:4" ht="25.5">
      <c r="A1" s="88" t="s">
        <v>140</v>
      </c>
      <c r="B1" s="88"/>
      <c r="C1" s="88"/>
      <c r="D1" s="88"/>
    </row>
    <row r="2" spans="1:4" ht="18.75">
      <c r="A2" s="35" t="s">
        <v>105</v>
      </c>
      <c r="B2" s="35"/>
      <c r="C2" s="35"/>
      <c r="D2" s="35"/>
    </row>
    <row r="3" spans="1:2" ht="11.25" customHeight="1">
      <c r="A3" s="3"/>
      <c r="B3" s="3"/>
    </row>
    <row r="4" spans="1:4" ht="14.25">
      <c r="A4" s="89" t="s">
        <v>142</v>
      </c>
      <c r="B4" s="89"/>
      <c r="C4" s="89"/>
      <c r="D4" s="89"/>
    </row>
    <row r="5" spans="1:4" ht="14.25">
      <c r="A5" s="89" t="s">
        <v>144</v>
      </c>
      <c r="B5" s="89"/>
      <c r="C5" s="89"/>
      <c r="D5" s="89"/>
    </row>
    <row r="6" spans="1:4" ht="14.25">
      <c r="A6" s="89" t="s">
        <v>143</v>
      </c>
      <c r="B6" s="89"/>
      <c r="C6" s="89"/>
      <c r="D6" s="89"/>
    </row>
    <row r="7" spans="1:3" ht="7.5" customHeight="1">
      <c r="A7" s="4"/>
      <c r="B7" s="4"/>
      <c r="C7" s="5"/>
    </row>
    <row r="8" spans="1:4" s="6" customFormat="1" ht="19.5" customHeight="1">
      <c r="A8" s="92" t="s">
        <v>94</v>
      </c>
      <c r="B8" s="92"/>
      <c r="C8" s="92"/>
      <c r="D8" s="92"/>
    </row>
    <row r="9" spans="1:4" s="7" customFormat="1" ht="19.5" customHeight="1">
      <c r="A9" s="92" t="s">
        <v>119</v>
      </c>
      <c r="B9" s="92"/>
      <c r="C9" s="92"/>
      <c r="D9" s="92"/>
    </row>
    <row r="10" spans="1:4" ht="22.5" customHeight="1">
      <c r="A10" s="93" t="s">
        <v>138</v>
      </c>
      <c r="B10" s="93"/>
      <c r="C10" s="93"/>
      <c r="D10" s="93"/>
    </row>
    <row r="11" spans="1:4" ht="22.5" customHeight="1">
      <c r="A11" s="93" t="s">
        <v>139</v>
      </c>
      <c r="B11" s="93"/>
      <c r="C11" s="93"/>
      <c r="D11" s="93"/>
    </row>
    <row r="12" spans="1:4" ht="15.75" customHeight="1">
      <c r="A12" s="94" t="s">
        <v>137</v>
      </c>
      <c r="B12" s="94"/>
      <c r="C12" s="94"/>
      <c r="D12" s="94"/>
    </row>
    <row r="13" spans="1:4" s="8" customFormat="1" ht="15.75" customHeight="1">
      <c r="A13" s="95" t="s">
        <v>24</v>
      </c>
      <c r="B13" s="95"/>
      <c r="C13" s="95"/>
      <c r="D13" s="95"/>
    </row>
    <row r="14" spans="1:4" ht="9.75" customHeight="1">
      <c r="A14" s="96"/>
      <c r="B14" s="96"/>
      <c r="C14" s="96"/>
      <c r="D14" s="96"/>
    </row>
    <row r="15" spans="1:4" ht="20.25">
      <c r="A15" s="9" t="s">
        <v>77</v>
      </c>
      <c r="B15" s="90" t="s">
        <v>91</v>
      </c>
      <c r="C15" s="91"/>
      <c r="D15" s="10" t="s">
        <v>131</v>
      </c>
    </row>
    <row r="16" spans="1:4" ht="15.75" customHeight="1">
      <c r="A16" s="103" t="s">
        <v>106</v>
      </c>
      <c r="B16" s="97" t="s">
        <v>132</v>
      </c>
      <c r="C16" s="98"/>
      <c r="D16" s="99"/>
    </row>
    <row r="17" spans="1:4" ht="15.75" customHeight="1">
      <c r="A17" s="68"/>
      <c r="B17" s="100" t="s">
        <v>92</v>
      </c>
      <c r="C17" s="101"/>
      <c r="D17" s="102"/>
    </row>
    <row r="18" spans="1:4" ht="15.75" customHeight="1">
      <c r="A18" s="66" t="s">
        <v>107</v>
      </c>
      <c r="B18" s="41" t="s">
        <v>123</v>
      </c>
      <c r="C18" s="37" t="s">
        <v>81</v>
      </c>
      <c r="D18" s="84"/>
    </row>
    <row r="19" spans="1:4" ht="15.75" customHeight="1">
      <c r="A19" s="67"/>
      <c r="B19" s="44" t="s">
        <v>127</v>
      </c>
      <c r="C19" s="45" t="s">
        <v>145</v>
      </c>
      <c r="D19" s="73"/>
    </row>
    <row r="20" spans="1:4" ht="15.75" customHeight="1">
      <c r="A20" s="67"/>
      <c r="B20" s="44"/>
      <c r="C20" s="45" t="s">
        <v>148</v>
      </c>
      <c r="D20" s="73"/>
    </row>
    <row r="21" spans="1:4" ht="15.75" customHeight="1">
      <c r="A21" s="67"/>
      <c r="B21" s="44"/>
      <c r="C21" s="46" t="s">
        <v>108</v>
      </c>
      <c r="D21" s="73"/>
    </row>
    <row r="22" spans="1:4" ht="15.75" customHeight="1">
      <c r="A22" s="67"/>
      <c r="B22" s="42" t="s">
        <v>124</v>
      </c>
      <c r="C22" s="39" t="s">
        <v>82</v>
      </c>
      <c r="D22" s="73"/>
    </row>
    <row r="23" spans="1:4" ht="15.75" customHeight="1">
      <c r="A23" s="67"/>
      <c r="B23" s="85" t="s">
        <v>90</v>
      </c>
      <c r="C23" s="86"/>
      <c r="D23" s="87"/>
    </row>
    <row r="24" spans="1:4" ht="15.75" customHeight="1">
      <c r="A24" s="68"/>
      <c r="B24" s="69" t="s">
        <v>133</v>
      </c>
      <c r="C24" s="70"/>
      <c r="D24" s="71"/>
    </row>
    <row r="25" spans="1:4" ht="15.75" customHeight="1">
      <c r="A25" s="66" t="s">
        <v>109</v>
      </c>
      <c r="B25" s="75" t="s">
        <v>88</v>
      </c>
      <c r="C25" s="76"/>
      <c r="D25" s="77"/>
    </row>
    <row r="26" spans="1:4" ht="15.75" customHeight="1">
      <c r="A26" s="67"/>
      <c r="B26" s="42" t="s">
        <v>123</v>
      </c>
      <c r="C26" s="38" t="s">
        <v>83</v>
      </c>
      <c r="D26" s="73"/>
    </row>
    <row r="27" spans="1:4" ht="15.75" customHeight="1">
      <c r="A27" s="67"/>
      <c r="B27" s="42" t="s">
        <v>125</v>
      </c>
      <c r="C27" s="38" t="s">
        <v>84</v>
      </c>
      <c r="D27" s="73"/>
    </row>
    <row r="28" spans="1:4" ht="15.75" customHeight="1">
      <c r="A28" s="67"/>
      <c r="B28" s="44" t="s">
        <v>128</v>
      </c>
      <c r="C28" s="47" t="s">
        <v>147</v>
      </c>
      <c r="D28" s="73"/>
    </row>
    <row r="29" spans="1:4" ht="15.75" customHeight="1">
      <c r="A29" s="67"/>
      <c r="B29" s="44"/>
      <c r="C29" s="48" t="s">
        <v>136</v>
      </c>
      <c r="D29" s="73"/>
    </row>
    <row r="30" spans="1:4" ht="15.75" customHeight="1">
      <c r="A30" s="67"/>
      <c r="B30" s="44"/>
      <c r="C30" s="45" t="s">
        <v>149</v>
      </c>
      <c r="D30" s="73"/>
    </row>
    <row r="31" spans="1:4" ht="15.75" customHeight="1">
      <c r="A31" s="67"/>
      <c r="B31" s="44"/>
      <c r="C31" s="46" t="s">
        <v>85</v>
      </c>
      <c r="D31" s="73"/>
    </row>
    <row r="32" spans="1:4" ht="15.75" customHeight="1">
      <c r="A32" s="67"/>
      <c r="B32" s="44"/>
      <c r="C32" s="46" t="s">
        <v>110</v>
      </c>
      <c r="D32" s="73"/>
    </row>
    <row r="33" spans="1:4" ht="15.75" customHeight="1">
      <c r="A33" s="68"/>
      <c r="B33" s="54" t="s">
        <v>129</v>
      </c>
      <c r="C33" s="40" t="s">
        <v>122</v>
      </c>
      <c r="D33" s="74"/>
    </row>
    <row r="34" spans="1:4" ht="15.75" customHeight="1">
      <c r="A34" s="66" t="s">
        <v>112</v>
      </c>
      <c r="B34" s="42" t="s">
        <v>123</v>
      </c>
      <c r="C34" s="37" t="s">
        <v>81</v>
      </c>
      <c r="D34" s="11"/>
    </row>
    <row r="35" spans="1:4" ht="15.75" customHeight="1">
      <c r="A35" s="67"/>
      <c r="B35" s="44" t="s">
        <v>130</v>
      </c>
      <c r="C35" s="45" t="s">
        <v>146</v>
      </c>
      <c r="D35" s="12"/>
    </row>
    <row r="36" spans="1:4" ht="15.75" customHeight="1">
      <c r="A36" s="67"/>
      <c r="B36" s="49"/>
      <c r="C36" s="45" t="s">
        <v>134</v>
      </c>
      <c r="D36" s="12"/>
    </row>
    <row r="37" spans="1:4" ht="15.75" customHeight="1">
      <c r="A37" s="67"/>
      <c r="B37" s="49"/>
      <c r="C37" s="55" t="s">
        <v>135</v>
      </c>
      <c r="D37" s="12"/>
    </row>
    <row r="38" spans="1:4" ht="15.75" customHeight="1">
      <c r="A38" s="67"/>
      <c r="B38" s="49"/>
      <c r="C38" s="45" t="s">
        <v>150</v>
      </c>
      <c r="D38" s="12"/>
    </row>
    <row r="39" spans="1:4" ht="15.75" customHeight="1">
      <c r="A39" s="67"/>
      <c r="B39" s="49"/>
      <c r="C39" s="46" t="s">
        <v>111</v>
      </c>
      <c r="D39" s="12"/>
    </row>
    <row r="40" spans="1:4" ht="15.75" customHeight="1">
      <c r="A40" s="67"/>
      <c r="B40" s="43" t="s">
        <v>126</v>
      </c>
      <c r="C40" s="38" t="s">
        <v>86</v>
      </c>
      <c r="D40" s="12"/>
    </row>
    <row r="41" spans="1:4" ht="15.75" customHeight="1">
      <c r="A41" s="67"/>
      <c r="B41" s="78" t="s">
        <v>93</v>
      </c>
      <c r="C41" s="79"/>
      <c r="D41" s="80"/>
    </row>
    <row r="42" spans="1:4" ht="15.75" customHeight="1">
      <c r="A42" s="72"/>
      <c r="B42" s="81" t="s">
        <v>89</v>
      </c>
      <c r="C42" s="82"/>
      <c r="D42" s="83"/>
    </row>
    <row r="43" spans="1:5" ht="7.5" customHeight="1">
      <c r="A43" s="105"/>
      <c r="B43" s="105"/>
      <c r="C43" s="105"/>
      <c r="D43" s="105"/>
      <c r="E43" s="14"/>
    </row>
    <row r="44" spans="1:4" ht="14.25">
      <c r="A44" s="104" t="s">
        <v>4</v>
      </c>
      <c r="B44" s="104"/>
      <c r="C44" s="104"/>
      <c r="D44" s="104"/>
    </row>
    <row r="45" spans="1:4" ht="14.25">
      <c r="A45" s="89" t="s">
        <v>12</v>
      </c>
      <c r="B45" s="89"/>
      <c r="C45" s="89"/>
      <c r="D45" s="89"/>
    </row>
    <row r="46" spans="1:5" ht="15" customHeight="1">
      <c r="A46" s="89" t="s">
        <v>113</v>
      </c>
      <c r="B46" s="89"/>
      <c r="C46" s="89"/>
      <c r="D46" s="89"/>
      <c r="E46" s="14"/>
    </row>
    <row r="47" spans="1:5" ht="7.5" customHeight="1">
      <c r="A47" s="89"/>
      <c r="B47" s="89"/>
      <c r="C47" s="89"/>
      <c r="D47" s="89"/>
      <c r="E47" s="14"/>
    </row>
    <row r="48" spans="1:4" ht="14.25">
      <c r="A48" s="89" t="s">
        <v>5</v>
      </c>
      <c r="B48" s="89"/>
      <c r="C48" s="89"/>
      <c r="D48" s="89"/>
    </row>
    <row r="49" spans="1:4" ht="14.25">
      <c r="A49" s="89" t="s">
        <v>6</v>
      </c>
      <c r="B49" s="89"/>
      <c r="C49" s="89"/>
      <c r="D49" s="89"/>
    </row>
    <row r="50" spans="1:4" ht="7.5" customHeight="1">
      <c r="A50" s="89"/>
      <c r="B50" s="89"/>
      <c r="C50" s="89"/>
      <c r="D50" s="89"/>
    </row>
    <row r="51" spans="1:5" ht="15" customHeight="1">
      <c r="A51" s="89" t="s">
        <v>21</v>
      </c>
      <c r="B51" s="89"/>
      <c r="C51" s="89"/>
      <c r="D51" s="89"/>
      <c r="E51" s="14"/>
    </row>
    <row r="52" spans="1:5" ht="15" customHeight="1">
      <c r="A52" s="89" t="s">
        <v>22</v>
      </c>
      <c r="B52" s="89"/>
      <c r="C52" s="89"/>
      <c r="D52" s="89"/>
      <c r="E52" s="14"/>
    </row>
    <row r="53" spans="1:5" ht="15" customHeight="1">
      <c r="A53" s="89" t="s">
        <v>95</v>
      </c>
      <c r="B53" s="89"/>
      <c r="C53" s="89"/>
      <c r="D53" s="89"/>
      <c r="E53" s="14"/>
    </row>
    <row r="54" spans="1:5" ht="15" customHeight="1">
      <c r="A54" s="89" t="s">
        <v>13</v>
      </c>
      <c r="B54" s="89"/>
      <c r="C54" s="89"/>
      <c r="D54" s="89"/>
      <c r="E54" s="14"/>
    </row>
    <row r="55" spans="1:5" ht="15" customHeight="1">
      <c r="A55" s="89" t="s">
        <v>7</v>
      </c>
      <c r="B55" s="89"/>
      <c r="C55" s="89"/>
      <c r="D55" s="89"/>
      <c r="E55" s="14"/>
    </row>
    <row r="56" spans="1:5" ht="15" customHeight="1">
      <c r="A56" s="51" t="s">
        <v>0</v>
      </c>
      <c r="B56" s="51"/>
      <c r="C56" s="51"/>
      <c r="D56" s="51"/>
      <c r="E56" s="14"/>
    </row>
    <row r="57" spans="1:5" ht="15" customHeight="1">
      <c r="A57" s="89" t="s">
        <v>14</v>
      </c>
      <c r="B57" s="89"/>
      <c r="C57" s="89"/>
      <c r="D57" s="89"/>
      <c r="E57" s="14"/>
    </row>
    <row r="58" spans="1:5" ht="7.5" customHeight="1">
      <c r="A58" s="89"/>
      <c r="B58" s="89"/>
      <c r="C58" s="89"/>
      <c r="D58" s="89"/>
      <c r="E58" s="14"/>
    </row>
    <row r="59" spans="1:5" ht="15" customHeight="1">
      <c r="A59" s="89" t="s">
        <v>23</v>
      </c>
      <c r="B59" s="89"/>
      <c r="C59" s="89"/>
      <c r="D59" s="89"/>
      <c r="E59" s="14"/>
    </row>
    <row r="60" spans="1:5" ht="15" customHeight="1">
      <c r="A60" s="89" t="s">
        <v>8</v>
      </c>
      <c r="B60" s="89"/>
      <c r="C60" s="89"/>
      <c r="D60" s="89"/>
      <c r="E60" s="14"/>
    </row>
    <row r="61" spans="1:5" ht="15" customHeight="1">
      <c r="A61" s="89" t="s">
        <v>9</v>
      </c>
      <c r="B61" s="89"/>
      <c r="C61" s="89"/>
      <c r="D61" s="89"/>
      <c r="E61" s="14"/>
    </row>
    <row r="62" spans="1:5" ht="15" customHeight="1">
      <c r="A62" s="89" t="s">
        <v>99</v>
      </c>
      <c r="B62" s="89"/>
      <c r="C62" s="89"/>
      <c r="D62" s="89"/>
      <c r="E62" s="14"/>
    </row>
    <row r="63" spans="1:5" ht="15" customHeight="1">
      <c r="A63" s="89" t="s">
        <v>2</v>
      </c>
      <c r="B63" s="89"/>
      <c r="C63" s="89"/>
      <c r="D63" s="89"/>
      <c r="E63" s="14"/>
    </row>
    <row r="64" spans="1:5" ht="7.5" customHeight="1">
      <c r="A64" s="89"/>
      <c r="B64" s="89"/>
      <c r="C64" s="89"/>
      <c r="D64" s="89"/>
      <c r="E64" s="14"/>
    </row>
    <row r="65" spans="1:5" ht="15" customHeight="1">
      <c r="A65" s="89" t="s">
        <v>87</v>
      </c>
      <c r="B65" s="89"/>
      <c r="C65" s="89"/>
      <c r="D65" s="89"/>
      <c r="E65" s="14"/>
    </row>
    <row r="66" spans="1:5" ht="15" customHeight="1">
      <c r="A66" s="89" t="s">
        <v>115</v>
      </c>
      <c r="B66" s="89"/>
      <c r="C66" s="89"/>
      <c r="D66" s="89"/>
      <c r="E66" s="14"/>
    </row>
    <row r="67" spans="1:5" ht="15" customHeight="1">
      <c r="A67" s="89" t="s">
        <v>1</v>
      </c>
      <c r="B67" s="89"/>
      <c r="C67" s="89"/>
      <c r="D67" s="89"/>
      <c r="E67" s="14"/>
    </row>
    <row r="68" spans="1:5" ht="7.5" customHeight="1">
      <c r="A68" s="89"/>
      <c r="B68" s="89"/>
      <c r="C68" s="89"/>
      <c r="D68" s="89"/>
      <c r="E68" s="14"/>
    </row>
    <row r="69" spans="1:4" ht="14.25">
      <c r="A69" s="89" t="s">
        <v>10</v>
      </c>
      <c r="B69" s="89"/>
      <c r="C69" s="89"/>
      <c r="D69" s="89"/>
    </row>
    <row r="70" spans="1:4" ht="9" customHeight="1">
      <c r="A70" s="51"/>
      <c r="B70" s="51"/>
      <c r="C70" s="51"/>
      <c r="D70" s="51"/>
    </row>
    <row r="71" spans="1:4" ht="14.25">
      <c r="A71" s="89" t="s">
        <v>11</v>
      </c>
      <c r="B71" s="89"/>
      <c r="C71" s="89"/>
      <c r="D71" s="89"/>
    </row>
    <row r="72" spans="1:4" ht="14.25">
      <c r="A72" s="89" t="s">
        <v>114</v>
      </c>
      <c r="B72" s="89"/>
      <c r="C72" s="89"/>
      <c r="D72" s="89"/>
    </row>
    <row r="73" spans="1:4" ht="14.25">
      <c r="A73" s="89" t="s">
        <v>3</v>
      </c>
      <c r="B73" s="89"/>
      <c r="C73" s="89"/>
      <c r="D73" s="89"/>
    </row>
    <row r="74" spans="1:4" ht="9" customHeight="1">
      <c r="A74" s="51"/>
      <c r="B74" s="51"/>
      <c r="C74" s="51"/>
      <c r="D74" s="51"/>
    </row>
    <row r="75" spans="1:4" ht="14.25">
      <c r="A75" s="89" t="s">
        <v>15</v>
      </c>
      <c r="B75" s="89"/>
      <c r="C75" s="89"/>
      <c r="D75" s="89"/>
    </row>
    <row r="76" spans="1:4" ht="14.25">
      <c r="A76" s="89" t="s">
        <v>16</v>
      </c>
      <c r="B76" s="89"/>
      <c r="C76" s="89"/>
      <c r="D76" s="89"/>
    </row>
    <row r="77" spans="1:4" ht="9" customHeight="1">
      <c r="A77" s="51"/>
      <c r="B77" s="51"/>
      <c r="C77" s="51"/>
      <c r="D77" s="51"/>
    </row>
    <row r="78" spans="1:4" ht="14.25">
      <c r="A78" s="89" t="s">
        <v>17</v>
      </c>
      <c r="B78" s="89"/>
      <c r="C78" s="89"/>
      <c r="D78" s="89"/>
    </row>
    <row r="79" spans="1:4" ht="14.25">
      <c r="A79" s="89" t="s">
        <v>18</v>
      </c>
      <c r="B79" s="89"/>
      <c r="C79" s="89"/>
      <c r="D79" s="89"/>
    </row>
    <row r="80" spans="1:4" ht="14.25">
      <c r="A80" s="89" t="s">
        <v>19</v>
      </c>
      <c r="B80" s="89"/>
      <c r="C80" s="89"/>
      <c r="D80" s="89"/>
    </row>
    <row r="81" spans="1:4" ht="14.25">
      <c r="A81" s="89" t="s">
        <v>20</v>
      </c>
      <c r="B81" s="89"/>
      <c r="C81" s="89"/>
      <c r="D81" s="89"/>
    </row>
    <row r="82" spans="1:3" ht="15.75">
      <c r="A82" s="16" t="s">
        <v>80</v>
      </c>
      <c r="B82" s="16"/>
      <c r="C82" s="50" t="s">
        <v>160</v>
      </c>
    </row>
  </sheetData>
  <sheetProtection password="DFCC" sheet="1" selectLockedCells="1"/>
  <mergeCells count="60">
    <mergeCell ref="A57:D57"/>
    <mergeCell ref="A76:D76"/>
    <mergeCell ref="A81:D81"/>
    <mergeCell ref="A78:D78"/>
    <mergeCell ref="A79:D79"/>
    <mergeCell ref="A80:D80"/>
    <mergeCell ref="A62:D62"/>
    <mergeCell ref="A71:D71"/>
    <mergeCell ref="A67:D67"/>
    <mergeCell ref="A69:D69"/>
    <mergeCell ref="A72:D72"/>
    <mergeCell ref="A73:D73"/>
    <mergeCell ref="A68:D68"/>
    <mergeCell ref="A64:D64"/>
    <mergeCell ref="A43:D43"/>
    <mergeCell ref="A47:D47"/>
    <mergeCell ref="A65:D65"/>
    <mergeCell ref="A50:D50"/>
    <mergeCell ref="A52:D52"/>
    <mergeCell ref="A49:D49"/>
    <mergeCell ref="A75:D75"/>
    <mergeCell ref="A53:D53"/>
    <mergeCell ref="A63:D63"/>
    <mergeCell ref="A58:D58"/>
    <mergeCell ref="A48:D48"/>
    <mergeCell ref="A44:D44"/>
    <mergeCell ref="A45:D45"/>
    <mergeCell ref="A46:D46"/>
    <mergeCell ref="A54:D54"/>
    <mergeCell ref="A51:D51"/>
    <mergeCell ref="A13:D13"/>
    <mergeCell ref="A14:D14"/>
    <mergeCell ref="B16:D16"/>
    <mergeCell ref="B17:D17"/>
    <mergeCell ref="A16:A17"/>
    <mergeCell ref="A66:D66"/>
    <mergeCell ref="A55:D55"/>
    <mergeCell ref="A59:D59"/>
    <mergeCell ref="A60:D60"/>
    <mergeCell ref="A61:D61"/>
    <mergeCell ref="A1:D1"/>
    <mergeCell ref="A4:D4"/>
    <mergeCell ref="A5:D5"/>
    <mergeCell ref="B15:C15"/>
    <mergeCell ref="A6:D6"/>
    <mergeCell ref="A8:D8"/>
    <mergeCell ref="A9:D9"/>
    <mergeCell ref="A10:D10"/>
    <mergeCell ref="A11:D11"/>
    <mergeCell ref="A12:D12"/>
    <mergeCell ref="A18:A24"/>
    <mergeCell ref="B24:D24"/>
    <mergeCell ref="A34:A42"/>
    <mergeCell ref="A25:A33"/>
    <mergeCell ref="D26:D33"/>
    <mergeCell ref="B25:D25"/>
    <mergeCell ref="B41:D41"/>
    <mergeCell ref="B42:D42"/>
    <mergeCell ref="D18:D22"/>
    <mergeCell ref="B23:D23"/>
  </mergeCells>
  <printOptions/>
  <pageMargins left="0.3937007874015748" right="0.2362204724409449" top="0.5118110236220472" bottom="0.28" header="0.31496062992125984" footer="0.18"/>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Z76"/>
  <sheetViews>
    <sheetView view="pageBreakPreview" zoomScaleSheetLayoutView="100" zoomScalePageLayoutView="0" workbookViewId="0" topLeftCell="A1">
      <selection activeCell="AG4" sqref="AG4:AJ4"/>
    </sheetView>
  </sheetViews>
  <sheetFormatPr defaultColWidth="9.00390625" defaultRowHeight="13.5"/>
  <cols>
    <col min="1" max="46" width="2.50390625" style="1" customWidth="1"/>
    <col min="47" max="47" width="9.00390625" style="1" customWidth="1"/>
    <col min="48" max="48" width="11.625" style="1" bestFit="1" customWidth="1"/>
    <col min="49" max="16384" width="9.00390625" style="1" customWidth="1"/>
  </cols>
  <sheetData>
    <row r="1" spans="1:46" ht="25.5">
      <c r="A1" s="161" t="s">
        <v>141</v>
      </c>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row>
    <row r="2" spans="1:46" ht="18.75">
      <c r="A2" s="162" t="s">
        <v>105</v>
      </c>
      <c r="B2" s="162"/>
      <c r="C2" s="162"/>
      <c r="D2" s="162"/>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row>
    <row r="3" spans="1:46" ht="13.5">
      <c r="A3" s="13"/>
      <c r="B3" s="13"/>
      <c r="C3" s="13"/>
      <c r="D3" s="13"/>
      <c r="E3" s="13"/>
      <c r="F3" s="13"/>
      <c r="G3" s="13"/>
      <c r="H3" s="13"/>
      <c r="I3" s="13"/>
      <c r="J3" s="13"/>
      <c r="K3" s="13"/>
      <c r="L3" s="13"/>
      <c r="M3" s="13"/>
      <c r="N3" s="13"/>
      <c r="O3" s="13"/>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row>
    <row r="4" spans="1:46" ht="13.5">
      <c r="A4" s="13"/>
      <c r="B4" s="163" t="s">
        <v>157</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34"/>
      <c r="AG4" s="182"/>
      <c r="AH4" s="182"/>
      <c r="AI4" s="182"/>
      <c r="AJ4" s="182"/>
      <c r="AK4" s="34" t="s">
        <v>35</v>
      </c>
      <c r="AL4" s="165"/>
      <c r="AM4" s="165"/>
      <c r="AN4" s="34" t="s">
        <v>36</v>
      </c>
      <c r="AO4" s="165"/>
      <c r="AP4" s="165"/>
      <c r="AQ4" s="164" t="s">
        <v>75</v>
      </c>
      <c r="AR4" s="164"/>
      <c r="AS4" s="164"/>
      <c r="AT4" s="13"/>
    </row>
    <row r="5" spans="1:46" ht="18.75" customHeight="1">
      <c r="A5" s="13"/>
      <c r="B5" s="124" t="s">
        <v>46</v>
      </c>
      <c r="C5" s="125"/>
      <c r="D5" s="125"/>
      <c r="E5" s="125"/>
      <c r="F5" s="126"/>
      <c r="G5" s="17"/>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8"/>
      <c r="AT5" s="13"/>
    </row>
    <row r="6" spans="1:46" ht="18.75" customHeight="1">
      <c r="A6" s="13"/>
      <c r="B6" s="127" t="s">
        <v>47</v>
      </c>
      <c r="C6" s="128"/>
      <c r="D6" s="128"/>
      <c r="E6" s="128"/>
      <c r="F6" s="129"/>
      <c r="G6" s="150"/>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7"/>
      <c r="AT6" s="13"/>
    </row>
    <row r="7" spans="1:48" ht="18.75" customHeight="1">
      <c r="A7" s="13"/>
      <c r="B7" s="130"/>
      <c r="C7" s="131"/>
      <c r="D7" s="131"/>
      <c r="E7" s="131"/>
      <c r="F7" s="132"/>
      <c r="G7" s="139"/>
      <c r="H7" s="144"/>
      <c r="I7" s="144"/>
      <c r="J7" s="144"/>
      <c r="K7" s="144"/>
      <c r="L7" s="144"/>
      <c r="M7" s="144"/>
      <c r="N7" s="144"/>
      <c r="O7" s="144"/>
      <c r="P7" s="144"/>
      <c r="Q7" s="144"/>
      <c r="R7" s="144"/>
      <c r="S7" s="144"/>
      <c r="T7" s="144"/>
      <c r="U7" s="144"/>
      <c r="V7" s="144"/>
      <c r="W7" s="144"/>
      <c r="X7" s="144"/>
      <c r="Y7" s="144"/>
      <c r="Z7" s="144"/>
      <c r="AA7" s="144"/>
      <c r="AB7" s="144"/>
      <c r="AC7" s="144"/>
      <c r="AD7" s="144"/>
      <c r="AE7" s="144"/>
      <c r="AF7" s="144"/>
      <c r="AG7" s="144"/>
      <c r="AH7" s="144"/>
      <c r="AI7" s="144"/>
      <c r="AJ7" s="144"/>
      <c r="AK7" s="144"/>
      <c r="AL7" s="144"/>
      <c r="AM7" s="144"/>
      <c r="AN7" s="144"/>
      <c r="AO7" s="144"/>
      <c r="AP7" s="144"/>
      <c r="AQ7" s="144"/>
      <c r="AR7" s="144"/>
      <c r="AS7" s="148"/>
      <c r="AT7" s="13"/>
      <c r="AV7" s="64"/>
    </row>
    <row r="8" spans="1:48" ht="18.75" customHeight="1">
      <c r="A8" s="13"/>
      <c r="B8" s="124" t="s">
        <v>76</v>
      </c>
      <c r="C8" s="125"/>
      <c r="D8" s="125"/>
      <c r="E8" s="125"/>
      <c r="F8" s="126"/>
      <c r="G8" s="17"/>
      <c r="H8" s="113"/>
      <c r="I8" s="113"/>
      <c r="J8" s="113"/>
      <c r="K8" s="18"/>
      <c r="L8" s="141" t="s">
        <v>34</v>
      </c>
      <c r="M8" s="107"/>
      <c r="N8" s="107"/>
      <c r="O8" s="142"/>
      <c r="P8" s="17"/>
      <c r="Q8" s="145"/>
      <c r="R8" s="145"/>
      <c r="S8" s="145"/>
      <c r="T8" s="145"/>
      <c r="U8" s="107" t="s">
        <v>35</v>
      </c>
      <c r="V8" s="107"/>
      <c r="W8" s="145"/>
      <c r="X8" s="145"/>
      <c r="Y8" s="107" t="s">
        <v>36</v>
      </c>
      <c r="Z8" s="107"/>
      <c r="AA8" s="145"/>
      <c r="AB8" s="145"/>
      <c r="AC8" s="145"/>
      <c r="AD8" s="107" t="s">
        <v>37</v>
      </c>
      <c r="AE8" s="107"/>
      <c r="AF8" s="19" t="s">
        <v>39</v>
      </c>
      <c r="AG8" s="183">
        <f>IF(OR($Q$8="",$W$8="",$AA$8=""),"",IF(OR($AG$4="",$AL$4="",$AO$4=""),"記入日未入力",DATEDIF(DATE($Q$8,$W$8,$AA$8),DATE($AG$4,$AL$4,$AO$4),"Y")))</f>
      </c>
      <c r="AH8" s="183"/>
      <c r="AI8" s="183"/>
      <c r="AJ8" s="183"/>
      <c r="AK8" s="107" t="s">
        <v>38</v>
      </c>
      <c r="AL8" s="107"/>
      <c r="AM8" s="107"/>
      <c r="AN8" s="107"/>
      <c r="AO8" s="107"/>
      <c r="AP8" s="107"/>
      <c r="AQ8" s="107"/>
      <c r="AR8" s="107"/>
      <c r="AS8" s="108"/>
      <c r="AT8" s="13"/>
      <c r="AV8" s="63"/>
    </row>
    <row r="9" spans="1:48" ht="18.75" customHeight="1">
      <c r="A9" s="13"/>
      <c r="B9" s="124" t="s">
        <v>48</v>
      </c>
      <c r="C9" s="125"/>
      <c r="D9" s="125"/>
      <c r="E9" s="125"/>
      <c r="F9" s="126"/>
      <c r="G9" s="17"/>
      <c r="H9" s="109"/>
      <c r="I9" s="109"/>
      <c r="J9" s="109"/>
      <c r="K9" s="109"/>
      <c r="L9" s="109"/>
      <c r="M9" s="109"/>
      <c r="N9" s="109"/>
      <c r="O9" s="109"/>
      <c r="P9" s="109"/>
      <c r="Q9" s="109"/>
      <c r="R9" s="109"/>
      <c r="S9" s="109"/>
      <c r="T9" s="109"/>
      <c r="U9" s="109"/>
      <c r="V9" s="109"/>
      <c r="W9" s="109"/>
      <c r="X9" s="109"/>
      <c r="Y9" s="107" t="s">
        <v>155</v>
      </c>
      <c r="Z9" s="107"/>
      <c r="AA9" s="107"/>
      <c r="AB9" s="107"/>
      <c r="AC9" s="107"/>
      <c r="AD9" s="107"/>
      <c r="AE9" s="107"/>
      <c r="AF9" s="107"/>
      <c r="AG9" s="107"/>
      <c r="AH9" s="107"/>
      <c r="AI9" s="107"/>
      <c r="AJ9" s="107"/>
      <c r="AK9" s="107"/>
      <c r="AL9" s="107"/>
      <c r="AM9" s="107"/>
      <c r="AN9" s="107"/>
      <c r="AO9" s="107"/>
      <c r="AP9" s="107"/>
      <c r="AQ9" s="107"/>
      <c r="AR9" s="107"/>
      <c r="AS9" s="108"/>
      <c r="AT9" s="13"/>
      <c r="AV9" s="64"/>
    </row>
    <row r="10" spans="1:48" ht="18.75" customHeight="1">
      <c r="A10" s="13"/>
      <c r="B10" s="127" t="s">
        <v>49</v>
      </c>
      <c r="C10" s="128"/>
      <c r="D10" s="128"/>
      <c r="E10" s="128"/>
      <c r="F10" s="129"/>
      <c r="G10" s="20" t="s">
        <v>50</v>
      </c>
      <c r="H10" s="138"/>
      <c r="I10" s="138"/>
      <c r="J10" s="21" t="s">
        <v>51</v>
      </c>
      <c r="K10" s="138"/>
      <c r="L10" s="138"/>
      <c r="M10" s="138"/>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6"/>
      <c r="AP10" s="166"/>
      <c r="AQ10" s="166"/>
      <c r="AR10" s="166"/>
      <c r="AS10" s="135"/>
      <c r="AT10" s="13"/>
      <c r="AV10" s="63"/>
    </row>
    <row r="11" spans="1:46" ht="18.75" customHeight="1">
      <c r="A11" s="13"/>
      <c r="B11" s="130"/>
      <c r="C11" s="131"/>
      <c r="D11" s="131"/>
      <c r="E11" s="131"/>
      <c r="F11" s="132"/>
      <c r="G11" s="139"/>
      <c r="H11" s="140"/>
      <c r="I11" s="140"/>
      <c r="J11" s="140"/>
      <c r="K11" s="140"/>
      <c r="L11" s="140"/>
      <c r="M11" s="22"/>
      <c r="N11" s="167"/>
      <c r="O11" s="167"/>
      <c r="P11" s="167"/>
      <c r="Q11" s="167"/>
      <c r="R11" s="167"/>
      <c r="S11" s="167"/>
      <c r="T11" s="167"/>
      <c r="U11" s="167"/>
      <c r="V11" s="167"/>
      <c r="W11" s="167"/>
      <c r="X11" s="167"/>
      <c r="Y11" s="167"/>
      <c r="Z11" s="167"/>
      <c r="AA11" s="167"/>
      <c r="AB11" s="167"/>
      <c r="AC11" s="167"/>
      <c r="AD11" s="167"/>
      <c r="AE11" s="167"/>
      <c r="AF11" s="167"/>
      <c r="AG11" s="167"/>
      <c r="AH11" s="167"/>
      <c r="AI11" s="167"/>
      <c r="AJ11" s="167"/>
      <c r="AK11" s="167"/>
      <c r="AL11" s="167"/>
      <c r="AM11" s="167"/>
      <c r="AN11" s="167"/>
      <c r="AO11" s="167"/>
      <c r="AP11" s="167"/>
      <c r="AQ11" s="167"/>
      <c r="AR11" s="167"/>
      <c r="AS11" s="136"/>
      <c r="AT11" s="13"/>
    </row>
    <row r="12" spans="1:46" ht="18.75" customHeight="1">
      <c r="A12" s="13"/>
      <c r="B12" s="124" t="s">
        <v>52</v>
      </c>
      <c r="C12" s="125"/>
      <c r="D12" s="125"/>
      <c r="E12" s="125"/>
      <c r="F12" s="126"/>
      <c r="G12" s="23"/>
      <c r="H12" s="115"/>
      <c r="I12" s="115"/>
      <c r="J12" s="115"/>
      <c r="K12" s="115"/>
      <c r="L12" s="115"/>
      <c r="M12" s="115"/>
      <c r="N12" s="115"/>
      <c r="O12" s="115"/>
      <c r="P12" s="115"/>
      <c r="Q12" s="115"/>
      <c r="R12" s="115"/>
      <c r="S12" s="115"/>
      <c r="T12" s="115"/>
      <c r="U12" s="115"/>
      <c r="V12" s="24"/>
      <c r="W12" s="141" t="s">
        <v>33</v>
      </c>
      <c r="X12" s="107"/>
      <c r="Y12" s="107"/>
      <c r="Z12" s="142"/>
      <c r="AA12" s="23"/>
      <c r="AB12" s="115"/>
      <c r="AC12" s="115"/>
      <c r="AD12" s="115"/>
      <c r="AE12" s="115"/>
      <c r="AF12" s="115"/>
      <c r="AG12" s="115"/>
      <c r="AH12" s="115"/>
      <c r="AI12" s="115"/>
      <c r="AJ12" s="115"/>
      <c r="AK12" s="115"/>
      <c r="AL12" s="115"/>
      <c r="AM12" s="115"/>
      <c r="AN12" s="115"/>
      <c r="AO12" s="115"/>
      <c r="AP12" s="115"/>
      <c r="AQ12" s="115"/>
      <c r="AR12" s="115"/>
      <c r="AS12" s="24"/>
      <c r="AT12" s="13"/>
    </row>
    <row r="13" spans="1:48" ht="18.75" customHeight="1">
      <c r="A13" s="13"/>
      <c r="B13" s="124" t="s">
        <v>53</v>
      </c>
      <c r="C13" s="125"/>
      <c r="D13" s="125"/>
      <c r="E13" s="125"/>
      <c r="F13" s="126"/>
      <c r="G13" s="23"/>
      <c r="H13" s="115"/>
      <c r="I13" s="115"/>
      <c r="J13" s="115"/>
      <c r="K13" s="115"/>
      <c r="L13" s="115"/>
      <c r="M13" s="115"/>
      <c r="N13" s="115"/>
      <c r="O13" s="115"/>
      <c r="P13" s="115"/>
      <c r="Q13" s="115"/>
      <c r="R13" s="115"/>
      <c r="S13" s="115"/>
      <c r="T13" s="115"/>
      <c r="U13" s="115"/>
      <c r="V13" s="115"/>
      <c r="W13" s="115"/>
      <c r="X13" s="115"/>
      <c r="Y13" s="115"/>
      <c r="Z13" s="24"/>
      <c r="AA13" s="65"/>
      <c r="AB13" s="116" t="s">
        <v>104</v>
      </c>
      <c r="AC13" s="116"/>
      <c r="AD13" s="116"/>
      <c r="AE13" s="116"/>
      <c r="AF13" s="116"/>
      <c r="AG13" s="116"/>
      <c r="AH13" s="116"/>
      <c r="AI13" s="116"/>
      <c r="AJ13" s="116"/>
      <c r="AK13" s="116"/>
      <c r="AL13" s="116"/>
      <c r="AM13" s="116"/>
      <c r="AN13" s="116"/>
      <c r="AO13" s="116"/>
      <c r="AP13" s="116"/>
      <c r="AQ13" s="116"/>
      <c r="AR13" s="116"/>
      <c r="AS13" s="116"/>
      <c r="AT13" s="13"/>
      <c r="AV13" s="64"/>
    </row>
    <row r="14" spans="1:48" ht="13.5">
      <c r="A14" s="13"/>
      <c r="B14" s="13"/>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23"/>
      <c r="AB14" s="123"/>
      <c r="AC14" s="123"/>
      <c r="AD14" s="123"/>
      <c r="AE14" s="123"/>
      <c r="AF14" s="123"/>
      <c r="AG14" s="123"/>
      <c r="AH14" s="123"/>
      <c r="AI14" s="123"/>
      <c r="AJ14" s="123"/>
      <c r="AK14" s="123"/>
      <c r="AL14" s="123"/>
      <c r="AM14" s="123"/>
      <c r="AN14" s="123"/>
      <c r="AO14" s="123"/>
      <c r="AP14" s="123"/>
      <c r="AQ14" s="123"/>
      <c r="AR14" s="123"/>
      <c r="AS14" s="13"/>
      <c r="AT14" s="13"/>
      <c r="AV14" s="64"/>
    </row>
    <row r="15" spans="1:46" ht="13.5">
      <c r="A15" s="13"/>
      <c r="B15" s="151" t="s">
        <v>159</v>
      </c>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3"/>
    </row>
    <row r="16" spans="1:46" ht="13.5">
      <c r="A16" s="13"/>
      <c r="B16" s="15" t="s">
        <v>54</v>
      </c>
      <c r="C16" s="151" t="s">
        <v>40</v>
      </c>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3"/>
    </row>
    <row r="17" spans="1:46" ht="13.5">
      <c r="A17" s="13"/>
      <c r="B17" s="15"/>
      <c r="C17" s="177" t="s">
        <v>71</v>
      </c>
      <c r="D17" s="177"/>
      <c r="E17" s="177"/>
      <c r="F17" s="177"/>
      <c r="G17" s="177"/>
      <c r="H17" s="177"/>
      <c r="I17" s="177"/>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5"/>
    </row>
    <row r="18" spans="1:48" ht="13.5">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52" t="s">
        <v>78</v>
      </c>
      <c r="AN18" s="152"/>
      <c r="AO18" s="152"/>
      <c r="AP18" s="13"/>
      <c r="AQ18" s="13"/>
      <c r="AR18" s="13"/>
      <c r="AS18" s="13"/>
      <c r="AT18" s="13"/>
      <c r="AV18" s="1">
        <f>IF(E9="","",DATEDIF(E9,$F$7,"Y"))</f>
      </c>
    </row>
    <row r="19" spans="1:48" ht="13.5">
      <c r="A19" s="13"/>
      <c r="B19" s="13"/>
      <c r="C19" s="13"/>
      <c r="D19" s="13"/>
      <c r="E19" s="13"/>
      <c r="F19" s="13"/>
      <c r="G19" s="13"/>
      <c r="H19" s="13"/>
      <c r="I19" s="105" t="s">
        <v>116</v>
      </c>
      <c r="J19" s="105"/>
      <c r="K19" s="105"/>
      <c r="L19" s="105"/>
      <c r="M19" s="105"/>
      <c r="N19" s="105"/>
      <c r="O19" s="105"/>
      <c r="P19" s="105"/>
      <c r="Q19" s="105"/>
      <c r="R19" s="105"/>
      <c r="S19" s="105"/>
      <c r="T19" s="105"/>
      <c r="U19" s="105"/>
      <c r="V19" s="105"/>
      <c r="W19" s="105"/>
      <c r="X19" s="105"/>
      <c r="Y19" s="105"/>
      <c r="Z19" s="105"/>
      <c r="AA19" s="105"/>
      <c r="AB19" s="105"/>
      <c r="AC19" s="105"/>
      <c r="AD19" s="106" t="s">
        <v>79</v>
      </c>
      <c r="AE19" s="106"/>
      <c r="AF19" s="106"/>
      <c r="AG19" s="137">
        <v>26500</v>
      </c>
      <c r="AH19" s="137"/>
      <c r="AI19" s="137"/>
      <c r="AJ19" s="137"/>
      <c r="AK19" s="137"/>
      <c r="AL19" s="28"/>
      <c r="AM19" s="112"/>
      <c r="AN19" s="113"/>
      <c r="AO19" s="114"/>
      <c r="AP19" s="117">
        <f>IF($AM19&lt;&gt;"○","",IF(OR($Q$8="",$W$8="",$AA$8=""),"生年月日未入力",IF(DATE($Q$8,$W$8,$AA$8)&lt;DATE(2003,4,2),$AG19,"　選択不可")))</f>
      </c>
      <c r="AQ19" s="118"/>
      <c r="AR19" s="118"/>
      <c r="AS19" s="119"/>
      <c r="AT19" s="13"/>
      <c r="AV19" s="64"/>
    </row>
    <row r="20" spans="1:46" ht="13.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06" t="s">
        <v>55</v>
      </c>
      <c r="AD20" s="106"/>
      <c r="AE20" s="106"/>
      <c r="AF20" s="106"/>
      <c r="AG20" s="137">
        <v>18000</v>
      </c>
      <c r="AH20" s="137"/>
      <c r="AI20" s="137"/>
      <c r="AJ20" s="137"/>
      <c r="AK20" s="137"/>
      <c r="AL20" s="28"/>
      <c r="AM20" s="112"/>
      <c r="AN20" s="113"/>
      <c r="AO20" s="114"/>
      <c r="AP20" s="117">
        <f>IF($AM20&lt;&gt;"○","",IF(OR($Q$8="",$W$8="",$AA$8=""),"生年月日未入力",IF(DATE($Q$8,$W$8,$AA$8)&gt;=DATE(2003,4,2),$AG20,"　選択不可")))</f>
      </c>
      <c r="AQ20" s="118"/>
      <c r="AR20" s="118"/>
      <c r="AS20" s="119"/>
      <c r="AT20" s="13"/>
    </row>
    <row r="21" spans="1:46" ht="13.5">
      <c r="A21" s="13"/>
      <c r="B21" s="13"/>
      <c r="C21" s="13"/>
      <c r="D21" s="13"/>
      <c r="E21" s="13"/>
      <c r="F21" s="13"/>
      <c r="G21" s="13"/>
      <c r="H21" s="13"/>
      <c r="I21" s="13"/>
      <c r="J21" s="13"/>
      <c r="K21" s="13"/>
      <c r="L21" s="13"/>
      <c r="M21" s="13"/>
      <c r="N21" s="13"/>
      <c r="O21" s="13"/>
      <c r="P21" s="13"/>
      <c r="Q21" s="13"/>
      <c r="R21" s="13"/>
      <c r="S21" s="13"/>
      <c r="T21" s="13"/>
      <c r="U21" s="13"/>
      <c r="V21" s="106" t="s">
        <v>56</v>
      </c>
      <c r="W21" s="106"/>
      <c r="X21" s="106"/>
      <c r="Y21" s="106"/>
      <c r="Z21" s="106"/>
      <c r="AA21" s="106"/>
      <c r="AB21" s="106"/>
      <c r="AC21" s="106"/>
      <c r="AD21" s="106"/>
      <c r="AE21" s="106"/>
      <c r="AF21" s="106"/>
      <c r="AG21" s="146">
        <v>1000</v>
      </c>
      <c r="AH21" s="146"/>
      <c r="AI21" s="146"/>
      <c r="AJ21" s="146"/>
      <c r="AK21" s="146"/>
      <c r="AL21" s="27"/>
      <c r="AM21" s="112"/>
      <c r="AN21" s="113"/>
      <c r="AO21" s="114"/>
      <c r="AP21" s="153">
        <f>IF($AM21&lt;&gt;"○","",IF(OR($H$9="",$H$9="　"),"クラブ名未入力",IF(OR($AM19="○",$AM20="○"),IF($AM21="○",$AG21,""),"単独選択不可")))</f>
      </c>
      <c r="AQ21" s="154"/>
      <c r="AR21" s="154"/>
      <c r="AS21" s="155"/>
      <c r="AT21" s="13"/>
    </row>
    <row r="22" spans="1:46" ht="13.5">
      <c r="A22" s="13"/>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33"/>
      <c r="AH22" s="33"/>
      <c r="AI22" s="33"/>
      <c r="AJ22" s="33"/>
      <c r="AK22" s="33"/>
      <c r="AL22" s="13"/>
      <c r="AM22" s="123"/>
      <c r="AN22" s="123"/>
      <c r="AO22" s="123"/>
      <c r="AP22" s="13"/>
      <c r="AQ22" s="13"/>
      <c r="AR22" s="13"/>
      <c r="AS22" s="13"/>
      <c r="AT22" s="13"/>
    </row>
    <row r="23" spans="1:46" ht="13.5">
      <c r="A23" s="13"/>
      <c r="B23" s="13"/>
      <c r="C23" s="13"/>
      <c r="D23" s="13"/>
      <c r="E23" s="13"/>
      <c r="F23" s="13"/>
      <c r="G23" s="13"/>
      <c r="H23" s="13"/>
      <c r="I23" s="151" t="s">
        <v>117</v>
      </c>
      <c r="J23" s="151"/>
      <c r="K23" s="151"/>
      <c r="L23" s="151"/>
      <c r="M23" s="151"/>
      <c r="N23" s="151"/>
      <c r="O23" s="151"/>
      <c r="P23" s="151"/>
      <c r="Q23" s="151"/>
      <c r="R23" s="151"/>
      <c r="S23" s="151"/>
      <c r="T23" s="151"/>
      <c r="U23" s="151"/>
      <c r="V23" s="151"/>
      <c r="W23" s="151"/>
      <c r="X23" s="151"/>
      <c r="Y23" s="151"/>
      <c r="Z23" s="151"/>
      <c r="AA23" s="151"/>
      <c r="AB23" s="151"/>
      <c r="AC23" s="151"/>
      <c r="AD23" s="106" t="s">
        <v>79</v>
      </c>
      <c r="AE23" s="106"/>
      <c r="AF23" s="106"/>
      <c r="AG23" s="137">
        <v>20500</v>
      </c>
      <c r="AH23" s="137"/>
      <c r="AI23" s="137"/>
      <c r="AJ23" s="137"/>
      <c r="AK23" s="137"/>
      <c r="AL23" s="28"/>
      <c r="AM23" s="112"/>
      <c r="AN23" s="113"/>
      <c r="AO23" s="114"/>
      <c r="AP23" s="117">
        <f>IF($AM23&lt;&gt;"○","",IF(OR($Q$8="",$W$8="",$AA$8=""),"生年月日未入力",IF(DATE($Q$8,$W$8,$AA$8)&lt;DATE(2003,4,2),$AG23,"　選択不可")))</f>
      </c>
      <c r="AQ23" s="118"/>
      <c r="AR23" s="118"/>
      <c r="AS23" s="119"/>
      <c r="AT23" s="13"/>
    </row>
    <row r="24" spans="1:46" ht="13.5">
      <c r="A24" s="13"/>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06" t="s">
        <v>55</v>
      </c>
      <c r="AD24" s="106"/>
      <c r="AE24" s="106"/>
      <c r="AF24" s="106"/>
      <c r="AG24" s="137">
        <v>13000</v>
      </c>
      <c r="AH24" s="137"/>
      <c r="AI24" s="137"/>
      <c r="AJ24" s="137"/>
      <c r="AK24" s="137"/>
      <c r="AL24" s="28"/>
      <c r="AM24" s="112"/>
      <c r="AN24" s="113"/>
      <c r="AO24" s="114"/>
      <c r="AP24" s="117">
        <f>IF($AM24&lt;&gt;"○","",IF(OR($Q$8="",$W$8="",$AA$8=""),"生年月日未入力",IF(DATE($Q$8,$W$8,$AA$8)&gt;=DATE(2003,4,2),$AG24,"　選択不可")))</f>
      </c>
      <c r="AQ24" s="118"/>
      <c r="AR24" s="118"/>
      <c r="AS24" s="119"/>
      <c r="AT24" s="13"/>
    </row>
    <row r="25" spans="1:46" ht="13.5">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57" t="s">
        <v>57</v>
      </c>
      <c r="AA25" s="157"/>
      <c r="AB25" s="157"/>
      <c r="AC25" s="157"/>
      <c r="AD25" s="157"/>
      <c r="AE25" s="157"/>
      <c r="AF25" s="157"/>
      <c r="AG25" s="137">
        <v>8000</v>
      </c>
      <c r="AH25" s="137"/>
      <c r="AI25" s="137"/>
      <c r="AJ25" s="137"/>
      <c r="AK25" s="137"/>
      <c r="AL25" s="28"/>
      <c r="AM25" s="112"/>
      <c r="AN25" s="113"/>
      <c r="AO25" s="114"/>
      <c r="AP25" s="153">
        <f>IF($AM25&lt;&gt;"○","",IF(OR($AM23="○",$AM24="○"),IF($AM25="○",AG25,""),"単独選択不可"))</f>
      </c>
      <c r="AQ25" s="154"/>
      <c r="AR25" s="154"/>
      <c r="AS25" s="155"/>
      <c r="AT25" s="13"/>
    </row>
    <row r="26" spans="1:46" ht="13.5">
      <c r="A26" s="13"/>
      <c r="B26" s="13"/>
      <c r="C26" s="13"/>
      <c r="D26" s="13"/>
      <c r="E26" s="13"/>
      <c r="F26" s="13"/>
      <c r="G26" s="13"/>
      <c r="H26" s="13"/>
      <c r="I26" s="13"/>
      <c r="J26" s="13"/>
      <c r="K26" s="13"/>
      <c r="L26" s="13"/>
      <c r="M26" s="13"/>
      <c r="N26" s="13"/>
      <c r="O26" s="13"/>
      <c r="P26" s="13"/>
      <c r="Q26" s="13"/>
      <c r="R26" s="13"/>
      <c r="S26" s="13"/>
      <c r="T26" s="13"/>
      <c r="U26" s="13"/>
      <c r="V26" s="106" t="s">
        <v>56</v>
      </c>
      <c r="W26" s="106"/>
      <c r="X26" s="106"/>
      <c r="Y26" s="106"/>
      <c r="Z26" s="106"/>
      <c r="AA26" s="106"/>
      <c r="AB26" s="106"/>
      <c r="AC26" s="106"/>
      <c r="AD26" s="106"/>
      <c r="AE26" s="106"/>
      <c r="AF26" s="106"/>
      <c r="AG26" s="146">
        <v>1000</v>
      </c>
      <c r="AH26" s="146"/>
      <c r="AI26" s="146"/>
      <c r="AJ26" s="146"/>
      <c r="AK26" s="146"/>
      <c r="AL26" s="27"/>
      <c r="AM26" s="112"/>
      <c r="AN26" s="113"/>
      <c r="AO26" s="114"/>
      <c r="AP26" s="153">
        <f>IF($AM26&lt;&gt;"○","",IF(OR($H$9="",$H$9="　"),"クラブ名未入力",IF(OR($AM23="○",$AM24="○"),IF($AM26="○",$AG26,""),"単独選択不可")))</f>
      </c>
      <c r="AQ26" s="154"/>
      <c r="AR26" s="154"/>
      <c r="AS26" s="155"/>
      <c r="AT26" s="13"/>
    </row>
    <row r="27" spans="1:46" ht="13.5">
      <c r="A27" s="13"/>
      <c r="B27" s="13"/>
      <c r="C27" s="13"/>
      <c r="D27" s="13"/>
      <c r="E27" s="13"/>
      <c r="F27" s="13"/>
      <c r="G27" s="13"/>
      <c r="H27" s="13"/>
      <c r="I27" s="13"/>
      <c r="J27" s="13"/>
      <c r="K27" s="13"/>
      <c r="L27" s="13"/>
      <c r="M27" s="13"/>
      <c r="N27" s="13"/>
      <c r="O27" s="13"/>
      <c r="P27" s="13"/>
      <c r="Q27" s="13"/>
      <c r="R27" s="13"/>
      <c r="S27" s="13"/>
      <c r="T27" s="13"/>
      <c r="U27" s="13"/>
      <c r="V27" s="25"/>
      <c r="W27" s="25"/>
      <c r="X27" s="25"/>
      <c r="Y27" s="25"/>
      <c r="Z27" s="25"/>
      <c r="AA27" s="25"/>
      <c r="AB27" s="25"/>
      <c r="AC27" s="25"/>
      <c r="AD27" s="25"/>
      <c r="AE27" s="25"/>
      <c r="AF27" s="25"/>
      <c r="AG27" s="26"/>
      <c r="AH27" s="26"/>
      <c r="AI27" s="26"/>
      <c r="AJ27" s="26"/>
      <c r="AK27" s="26"/>
      <c r="AL27" s="27"/>
      <c r="AM27" s="123"/>
      <c r="AN27" s="123"/>
      <c r="AO27" s="123"/>
      <c r="AP27" s="28"/>
      <c r="AQ27" s="28"/>
      <c r="AR27" s="28"/>
      <c r="AS27" s="28"/>
      <c r="AT27" s="13"/>
    </row>
    <row r="28" spans="1:46" ht="13.5">
      <c r="A28" s="13"/>
      <c r="B28" s="105" t="s">
        <v>70</v>
      </c>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5"/>
      <c r="AM28" s="123"/>
      <c r="AN28" s="123"/>
      <c r="AO28" s="123"/>
      <c r="AP28" s="15"/>
      <c r="AQ28" s="15"/>
      <c r="AR28" s="15"/>
      <c r="AS28" s="15"/>
      <c r="AT28" s="13"/>
    </row>
    <row r="29" spans="1:46" ht="13.5">
      <c r="A29" s="13"/>
      <c r="B29" s="13"/>
      <c r="C29" s="13"/>
      <c r="D29" s="13"/>
      <c r="E29" s="13"/>
      <c r="F29" s="13"/>
      <c r="G29" s="15"/>
      <c r="H29" s="15"/>
      <c r="I29" s="15"/>
      <c r="J29" s="106" t="s">
        <v>58</v>
      </c>
      <c r="K29" s="106"/>
      <c r="L29" s="106"/>
      <c r="M29" s="106"/>
      <c r="N29" s="106"/>
      <c r="O29" s="13"/>
      <c r="P29" s="112"/>
      <c r="Q29" s="113"/>
      <c r="R29" s="114"/>
      <c r="S29" s="15"/>
      <c r="T29" s="15"/>
      <c r="U29" s="15"/>
      <c r="V29" s="106" t="s">
        <v>59</v>
      </c>
      <c r="W29" s="106"/>
      <c r="X29" s="106"/>
      <c r="Y29" s="106"/>
      <c r="Z29" s="106"/>
      <c r="AA29" s="13"/>
      <c r="AB29" s="112"/>
      <c r="AC29" s="113"/>
      <c r="AD29" s="114"/>
      <c r="AE29" s="13"/>
      <c r="AF29" s="184">
        <f>IF(AND($P$29="",$AB$29=""),"",IF(AND($P$29="○",$AB$29="○"),"どちらか一方をお選びください。",""))</f>
      </c>
      <c r="AG29" s="184"/>
      <c r="AH29" s="184"/>
      <c r="AI29" s="184"/>
      <c r="AJ29" s="184"/>
      <c r="AK29" s="184"/>
      <c r="AL29" s="184"/>
      <c r="AM29" s="184"/>
      <c r="AN29" s="184"/>
      <c r="AO29" s="184"/>
      <c r="AP29" s="184"/>
      <c r="AQ29" s="184"/>
      <c r="AR29" s="184"/>
      <c r="AS29" s="184"/>
      <c r="AT29" s="13"/>
    </row>
    <row r="30" spans="1:46" ht="13.5">
      <c r="A30" s="13"/>
      <c r="B30" s="13"/>
      <c r="C30" s="13"/>
      <c r="D30" s="13"/>
      <c r="E30" s="13"/>
      <c r="F30" s="13"/>
      <c r="G30" s="15"/>
      <c r="H30" s="15"/>
      <c r="I30" s="15"/>
      <c r="J30" s="25"/>
      <c r="K30" s="25"/>
      <c r="L30" s="25"/>
      <c r="M30" s="25"/>
      <c r="N30" s="25"/>
      <c r="O30" s="13"/>
      <c r="P30" s="13"/>
      <c r="Q30" s="13"/>
      <c r="R30" s="13"/>
      <c r="S30" s="15"/>
      <c r="T30" s="15"/>
      <c r="U30" s="15"/>
      <c r="V30" s="25"/>
      <c r="W30" s="25"/>
      <c r="X30" s="25"/>
      <c r="Y30" s="25"/>
      <c r="Z30" s="25"/>
      <c r="AA30" s="13"/>
      <c r="AB30" s="13"/>
      <c r="AC30" s="13"/>
      <c r="AD30" s="13"/>
      <c r="AE30" s="13"/>
      <c r="AF30" s="13"/>
      <c r="AG30" s="13"/>
      <c r="AH30" s="13"/>
      <c r="AI30" s="13"/>
      <c r="AJ30" s="13"/>
      <c r="AK30" s="13"/>
      <c r="AL30" s="13"/>
      <c r="AM30" s="123"/>
      <c r="AN30" s="123"/>
      <c r="AO30" s="123"/>
      <c r="AP30" s="13"/>
      <c r="AQ30" s="13"/>
      <c r="AR30" s="13"/>
      <c r="AS30" s="13"/>
      <c r="AT30" s="13"/>
    </row>
    <row r="31" spans="1:46" ht="13.5">
      <c r="A31" s="13"/>
      <c r="B31" s="105" t="s">
        <v>121</v>
      </c>
      <c r="C31" s="105"/>
      <c r="D31" s="105"/>
      <c r="E31" s="105"/>
      <c r="F31" s="105"/>
      <c r="G31" s="105"/>
      <c r="H31" s="105"/>
      <c r="I31" s="105"/>
      <c r="J31" s="105"/>
      <c r="K31" s="105"/>
      <c r="L31" s="105"/>
      <c r="M31" s="105"/>
      <c r="N31" s="105"/>
      <c r="O31" s="105"/>
      <c r="P31" s="105"/>
      <c r="Q31" s="105"/>
      <c r="R31" s="106" t="s">
        <v>100</v>
      </c>
      <c r="S31" s="106"/>
      <c r="T31" s="156"/>
      <c r="U31" s="112"/>
      <c r="V31" s="113"/>
      <c r="W31" s="114"/>
      <c r="X31" s="156" t="s">
        <v>101</v>
      </c>
      <c r="Y31" s="106"/>
      <c r="Z31" s="156"/>
      <c r="AA31" s="112"/>
      <c r="AB31" s="113"/>
      <c r="AC31" s="114"/>
      <c r="AD31" s="156" t="s">
        <v>102</v>
      </c>
      <c r="AE31" s="106"/>
      <c r="AF31" s="156"/>
      <c r="AG31" s="112"/>
      <c r="AH31" s="113"/>
      <c r="AI31" s="114"/>
      <c r="AJ31" s="156" t="s">
        <v>103</v>
      </c>
      <c r="AK31" s="156"/>
      <c r="AL31" s="181"/>
      <c r="AM31" s="112"/>
      <c r="AN31" s="113"/>
      <c r="AO31" s="114"/>
      <c r="AP31" s="13"/>
      <c r="AQ31" s="13"/>
      <c r="AR31" s="13"/>
      <c r="AS31" s="13"/>
      <c r="AT31" s="13"/>
    </row>
    <row r="32" spans="1:46" ht="13.5">
      <c r="A32" s="13"/>
      <c r="B32" s="13"/>
      <c r="C32" s="13"/>
      <c r="D32" s="13"/>
      <c r="E32" s="13"/>
      <c r="F32" s="13"/>
      <c r="G32" s="15"/>
      <c r="H32" s="15"/>
      <c r="I32" s="15"/>
      <c r="J32" s="15"/>
      <c r="K32" s="15"/>
      <c r="L32" s="13"/>
      <c r="M32" s="13"/>
      <c r="N32" s="13"/>
      <c r="O32" s="13"/>
      <c r="P32" s="13"/>
      <c r="Q32" s="13"/>
      <c r="R32" s="13"/>
      <c r="S32" s="13"/>
      <c r="T32" s="13"/>
      <c r="U32" s="13"/>
      <c r="V32" s="13"/>
      <c r="W32" s="13"/>
      <c r="X32" s="184">
        <f>IF(AND($U$31="",$AA$31="",$AG$31="",$AM$31=""),"",IF(COUNTIF($U$31,"○")+COUNTIF($AA$31,"○")+COUNTIF($AG$31,"○")+COUNTIF($AM$31,"○")&lt;&gt;1,"いずれか１つをお選びください。",""))</f>
      </c>
      <c r="Y32" s="184"/>
      <c r="Z32" s="184"/>
      <c r="AA32" s="184"/>
      <c r="AB32" s="184"/>
      <c r="AC32" s="184"/>
      <c r="AD32" s="184"/>
      <c r="AE32" s="184"/>
      <c r="AF32" s="184"/>
      <c r="AG32" s="184"/>
      <c r="AH32" s="184"/>
      <c r="AI32" s="184"/>
      <c r="AJ32" s="184"/>
      <c r="AK32" s="184"/>
      <c r="AL32" s="13"/>
      <c r="AM32" s="123"/>
      <c r="AN32" s="123"/>
      <c r="AO32" s="123"/>
      <c r="AP32" s="13"/>
      <c r="AQ32" s="13"/>
      <c r="AR32" s="13"/>
      <c r="AS32" s="13"/>
      <c r="AT32" s="13"/>
    </row>
    <row r="33" spans="1:46" ht="13.5">
      <c r="A33" s="13"/>
      <c r="B33" s="105" t="s">
        <v>158</v>
      </c>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3"/>
    </row>
    <row r="34" spans="1:46" ht="13.5">
      <c r="A34" s="13"/>
      <c r="B34" s="13"/>
      <c r="C34" s="29"/>
      <c r="D34" s="29"/>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4"/>
      <c r="AN34" s="134"/>
      <c r="AO34" s="134"/>
      <c r="AP34" s="13"/>
      <c r="AQ34" s="13"/>
      <c r="AR34" s="13"/>
      <c r="AS34" s="13"/>
      <c r="AT34" s="13"/>
    </row>
    <row r="35" spans="1:46" ht="13.5">
      <c r="A35" s="13"/>
      <c r="B35" s="13"/>
      <c r="C35" s="29"/>
      <c r="D35" s="29"/>
      <c r="E35" s="13"/>
      <c r="F35" s="13"/>
      <c r="G35" s="13"/>
      <c r="H35" s="13"/>
      <c r="I35" s="13"/>
      <c r="J35" s="13"/>
      <c r="K35" s="13"/>
      <c r="L35" s="13"/>
      <c r="M35" s="13"/>
      <c r="N35" s="13"/>
      <c r="O35" s="13"/>
      <c r="P35" s="13"/>
      <c r="AI35" s="13"/>
      <c r="AJ35" s="13"/>
      <c r="AK35" s="13"/>
      <c r="AL35" s="13"/>
      <c r="AM35" s="123"/>
      <c r="AN35" s="123"/>
      <c r="AO35" s="123"/>
      <c r="AP35" s="13"/>
      <c r="AQ35" s="13"/>
      <c r="AR35" s="13"/>
      <c r="AS35" s="13"/>
      <c r="AT35" s="13"/>
    </row>
    <row r="36" spans="1:46" ht="13.5">
      <c r="A36" s="13"/>
      <c r="B36" s="13"/>
      <c r="C36" s="29"/>
      <c r="D36" s="29"/>
      <c r="E36" s="13" t="s">
        <v>60</v>
      </c>
      <c r="F36" s="105" t="s">
        <v>41</v>
      </c>
      <c r="G36" s="105"/>
      <c r="H36" s="105"/>
      <c r="I36" s="105"/>
      <c r="J36" s="105"/>
      <c r="K36" s="105"/>
      <c r="L36" s="105"/>
      <c r="M36" s="105"/>
      <c r="N36" s="105"/>
      <c r="O36" s="105"/>
      <c r="P36" s="105"/>
      <c r="Q36" s="105"/>
      <c r="R36" s="105"/>
      <c r="S36" s="105"/>
      <c r="T36" s="13"/>
      <c r="U36" s="13"/>
      <c r="V36" s="13"/>
      <c r="W36" s="13"/>
      <c r="X36" s="13"/>
      <c r="Y36" s="13"/>
      <c r="Z36" s="13"/>
      <c r="AA36" s="13"/>
      <c r="AB36" s="13"/>
      <c r="AC36" s="106" t="s">
        <v>79</v>
      </c>
      <c r="AD36" s="106"/>
      <c r="AE36" s="106"/>
      <c r="AF36" s="106"/>
      <c r="AG36" s="137">
        <v>2000</v>
      </c>
      <c r="AH36" s="137"/>
      <c r="AI36" s="137"/>
      <c r="AJ36" s="137"/>
      <c r="AK36" s="137"/>
      <c r="AL36" s="28"/>
      <c r="AM36" s="112"/>
      <c r="AN36" s="113"/>
      <c r="AO36" s="114"/>
      <c r="AP36" s="117">
        <f>IF($AM36&lt;&gt;"○","",IF(OR(AND($P$29="",$AB$29=""),AND($U$31="",$AA$31="",$AG$31="",$AM$31=""))," 必須未入力",IF(OR($Q$8="",$W$8="",$AA$8=""),"生年月日未入力",IF(DATE($Q$8,$W$8,$AA$8)&gt;=DATE(2003,4,2),"　選択不可",$AG36))))</f>
      </c>
      <c r="AQ36" s="118"/>
      <c r="AR36" s="118"/>
      <c r="AS36" s="119"/>
      <c r="AT36" s="13"/>
    </row>
    <row r="37" spans="1:46" ht="13.5">
      <c r="A37" s="13"/>
      <c r="B37" s="13"/>
      <c r="C37" s="29"/>
      <c r="D37" s="29"/>
      <c r="E37" s="30"/>
      <c r="F37" s="30"/>
      <c r="G37" s="30"/>
      <c r="H37" s="30"/>
      <c r="I37" s="30"/>
      <c r="J37" s="30"/>
      <c r="K37" s="30"/>
      <c r="L37" s="30"/>
      <c r="M37" s="30"/>
      <c r="N37" s="30"/>
      <c r="O37" s="30"/>
      <c r="P37" s="30"/>
      <c r="Q37" s="30"/>
      <c r="R37" s="30"/>
      <c r="S37" s="30"/>
      <c r="T37" s="30"/>
      <c r="U37" s="30"/>
      <c r="V37" s="30"/>
      <c r="W37" s="30"/>
      <c r="X37" s="30"/>
      <c r="Y37" s="30"/>
      <c r="Z37" s="30"/>
      <c r="AA37" s="30"/>
      <c r="AB37" s="30"/>
      <c r="AC37" s="121" t="s">
        <v>55</v>
      </c>
      <c r="AD37" s="121"/>
      <c r="AE37" s="121"/>
      <c r="AF37" s="121"/>
      <c r="AG37" s="158">
        <v>1000</v>
      </c>
      <c r="AH37" s="159"/>
      <c r="AI37" s="159"/>
      <c r="AJ37" s="159"/>
      <c r="AK37" s="158"/>
      <c r="AL37" s="28"/>
      <c r="AM37" s="112"/>
      <c r="AN37" s="113"/>
      <c r="AO37" s="114"/>
      <c r="AP37" s="117">
        <f>IF($AM37&lt;&gt;"○","",IF(OR(AND($P$29="",$AB$29=""),AND($U$31="",$AA$31="",$AG$31="",$AM$31=""))," 必須未入力",IF(OR($Q$8="",$W$8="",$AA$8=""),"生年月日未入力",IF(DATE($Q$8,$W$8,$AA$8)&lt;DATE(2003,4,2),"　選択不可",$AG37))))</f>
      </c>
      <c r="AQ37" s="118"/>
      <c r="AR37" s="118"/>
      <c r="AS37" s="119"/>
      <c r="AT37" s="13"/>
    </row>
    <row r="38" spans="1:46" ht="13.5">
      <c r="A38" s="13"/>
      <c r="B38" s="13"/>
      <c r="C38" s="29"/>
      <c r="D38" s="29"/>
      <c r="E38" s="53" t="s">
        <v>61</v>
      </c>
      <c r="F38" s="133" t="s">
        <v>151</v>
      </c>
      <c r="G38" s="133"/>
      <c r="H38" s="133"/>
      <c r="I38" s="133"/>
      <c r="J38" s="133"/>
      <c r="K38" s="133"/>
      <c r="L38" s="133"/>
      <c r="M38" s="133"/>
      <c r="N38" s="133"/>
      <c r="O38" s="133"/>
      <c r="P38" s="133"/>
      <c r="Q38" s="133"/>
      <c r="R38" s="133"/>
      <c r="S38" s="133"/>
      <c r="T38" s="133"/>
      <c r="U38" s="133"/>
      <c r="V38" s="133"/>
      <c r="W38" s="110" t="s">
        <v>120</v>
      </c>
      <c r="X38" s="110"/>
      <c r="Y38" s="110"/>
      <c r="Z38" s="110"/>
      <c r="AA38" s="111">
        <v>1500</v>
      </c>
      <c r="AB38" s="111"/>
      <c r="AC38" s="111"/>
      <c r="AD38" s="111"/>
      <c r="AE38" s="111"/>
      <c r="AF38" s="56"/>
      <c r="AG38" s="61" t="s">
        <v>153</v>
      </c>
      <c r="AH38" s="112"/>
      <c r="AI38" s="113"/>
      <c r="AJ38" s="114"/>
      <c r="AK38" s="57"/>
      <c r="AL38" s="61" t="s">
        <v>152</v>
      </c>
      <c r="AM38" s="112"/>
      <c r="AN38" s="113"/>
      <c r="AO38" s="114"/>
      <c r="AP38" s="117">
        <f>IF(AND($AH38&lt;&gt;"○",$AM38&lt;&gt;"○"),"",IF(OR(AND($P$29="",$AB$29=""),AND($U$31="",$AA$31="",$AG$31="",$AM$31=""))," 必須未入力",IF(AND($AH38="○",$AM38="○"),IF(DATE($Q$8,$W$8,$AA$8)&gt;=DATE(2003,4,2),"　選択不可",$AA38*2),IF(OR(AH38="○",AM38="○"),IF(DATE($Q$8,$W$8,$AA$8)&gt;DATE(2003,4,2),"　選択不可",$AA38)))))</f>
      </c>
      <c r="AQ38" s="118"/>
      <c r="AR38" s="118"/>
      <c r="AS38" s="119"/>
      <c r="AT38" s="13"/>
    </row>
    <row r="39" spans="1:46" ht="13.5">
      <c r="A39" s="13"/>
      <c r="B39" s="13"/>
      <c r="C39" s="29"/>
      <c r="D39" s="29"/>
      <c r="E39" s="30"/>
      <c r="F39" s="120"/>
      <c r="G39" s="120"/>
      <c r="H39" s="120"/>
      <c r="I39" s="120"/>
      <c r="J39" s="120"/>
      <c r="K39" s="120"/>
      <c r="L39" s="120"/>
      <c r="M39" s="120"/>
      <c r="N39" s="120"/>
      <c r="O39" s="120"/>
      <c r="P39" s="120"/>
      <c r="Q39" s="120"/>
      <c r="R39" s="120"/>
      <c r="S39" s="120"/>
      <c r="T39" s="30"/>
      <c r="U39" s="30"/>
      <c r="V39" s="30"/>
      <c r="W39" s="121" t="s">
        <v>55</v>
      </c>
      <c r="X39" s="121"/>
      <c r="Y39" s="121"/>
      <c r="Z39" s="121"/>
      <c r="AA39" s="122">
        <v>750</v>
      </c>
      <c r="AB39" s="122"/>
      <c r="AC39" s="122"/>
      <c r="AD39" s="122"/>
      <c r="AE39" s="122"/>
      <c r="AF39" s="58"/>
      <c r="AG39" s="60" t="s">
        <v>153</v>
      </c>
      <c r="AH39" s="112"/>
      <c r="AI39" s="113"/>
      <c r="AJ39" s="114"/>
      <c r="AK39" s="57"/>
      <c r="AL39" s="61" t="s">
        <v>152</v>
      </c>
      <c r="AM39" s="112"/>
      <c r="AN39" s="113"/>
      <c r="AO39" s="114"/>
      <c r="AP39" s="117">
        <f>IF(AND($AH39&lt;&gt;"○",$AM39&lt;&gt;"○"),"",IF(OR(AND($P$29="",$AB$29=""),AND($U$31="",$AA$31="",$AG$31="",$AM$31=""))," 必須未入力",IF(AND($AH39="○",$AM39="○"),IF(DATE($Q$8,$W$8,$AA$8)&lt;DATE(2003,4,2),"　選択不可",$AA39*2),IF(OR(AH39="○",AM39="○"),IF(DATE($Q$8,$W$8,$AA$8)&lt;DATE(2003,4,2),"　選択不可",$AA39)))))</f>
      </c>
      <c r="AQ39" s="118"/>
      <c r="AR39" s="118"/>
      <c r="AS39" s="119"/>
      <c r="AT39" s="13"/>
    </row>
    <row r="40" spans="1:46" ht="13.5">
      <c r="A40" s="13"/>
      <c r="B40" s="13"/>
      <c r="C40" s="29"/>
      <c r="D40" s="29"/>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53"/>
      <c r="AL40" s="13"/>
      <c r="AM40" s="123"/>
      <c r="AN40" s="123"/>
      <c r="AO40" s="123"/>
      <c r="AP40" s="13"/>
      <c r="AQ40" s="13"/>
      <c r="AR40" s="13"/>
      <c r="AS40" s="13"/>
      <c r="AT40" s="13"/>
    </row>
    <row r="41" spans="1:46" ht="13.5">
      <c r="A41" s="13"/>
      <c r="B41" s="13"/>
      <c r="C41" s="29"/>
      <c r="D41" s="29"/>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4"/>
      <c r="AN41" s="134"/>
      <c r="AO41" s="134"/>
      <c r="AP41" s="13"/>
      <c r="AQ41" s="13"/>
      <c r="AR41" s="13"/>
      <c r="AS41" s="13"/>
      <c r="AT41" s="13"/>
    </row>
    <row r="42" spans="1:46" ht="13.5">
      <c r="A42" s="13"/>
      <c r="B42" s="13"/>
      <c r="C42" s="29"/>
      <c r="D42" s="29"/>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23"/>
      <c r="AN42" s="123"/>
      <c r="AO42" s="123"/>
      <c r="AP42" s="13"/>
      <c r="AQ42" s="13"/>
      <c r="AR42" s="13"/>
      <c r="AS42" s="13"/>
      <c r="AT42" s="13"/>
    </row>
    <row r="43" spans="1:46" ht="13.5">
      <c r="A43" s="13"/>
      <c r="B43" s="13"/>
      <c r="C43" s="29"/>
      <c r="D43" s="29"/>
      <c r="E43" s="13" t="s">
        <v>62</v>
      </c>
      <c r="F43" s="105" t="s">
        <v>42</v>
      </c>
      <c r="G43" s="105"/>
      <c r="H43" s="105"/>
      <c r="I43" s="105"/>
      <c r="J43" s="105"/>
      <c r="K43" s="105"/>
      <c r="L43" s="105"/>
      <c r="M43" s="105"/>
      <c r="N43" s="105"/>
      <c r="O43" s="105"/>
      <c r="P43" s="105"/>
      <c r="Q43" s="105"/>
      <c r="R43" s="105"/>
      <c r="S43" s="105"/>
      <c r="T43" s="13"/>
      <c r="U43" s="13"/>
      <c r="V43" s="13"/>
      <c r="W43" s="13"/>
      <c r="X43" s="13"/>
      <c r="Y43" s="13"/>
      <c r="Z43" s="13"/>
      <c r="AA43" s="13"/>
      <c r="AB43" s="13"/>
      <c r="AC43" s="106" t="s">
        <v>79</v>
      </c>
      <c r="AD43" s="106"/>
      <c r="AE43" s="106"/>
      <c r="AF43" s="106"/>
      <c r="AG43" s="137">
        <v>4500</v>
      </c>
      <c r="AH43" s="137"/>
      <c r="AI43" s="137"/>
      <c r="AJ43" s="137"/>
      <c r="AK43" s="137"/>
      <c r="AL43" s="28"/>
      <c r="AM43" s="112"/>
      <c r="AN43" s="113"/>
      <c r="AO43" s="114"/>
      <c r="AP43" s="117">
        <f>IF($AM43&lt;&gt;"○","",IF(OR(AND($P$29="",$AB$29=""),AND($U$31="",$AA$31="",$AG$31="",$AM$31=""))," 必須未入力",IF(OR($Q$8="",$W$8="",$AA$8=""),"生年月日未入力",IF(DATE($Q$8,$W$8,$AA$8)&gt;=DATE(2003,4,2),"　選択不可",$AG43))))</f>
      </c>
      <c r="AQ43" s="118"/>
      <c r="AR43" s="118"/>
      <c r="AS43" s="119"/>
      <c r="AT43" s="13"/>
    </row>
    <row r="44" spans="1:46" ht="13.5">
      <c r="A44" s="13"/>
      <c r="B44" s="13"/>
      <c r="C44" s="29"/>
      <c r="D44" s="29"/>
      <c r="E44" s="30"/>
      <c r="F44" s="30"/>
      <c r="G44" s="30"/>
      <c r="H44" s="30"/>
      <c r="I44" s="30"/>
      <c r="J44" s="30"/>
      <c r="K44" s="30"/>
      <c r="L44" s="30"/>
      <c r="M44" s="30"/>
      <c r="N44" s="30"/>
      <c r="O44" s="30"/>
      <c r="P44" s="30"/>
      <c r="Q44" s="30"/>
      <c r="R44" s="30"/>
      <c r="S44" s="30"/>
      <c r="T44" s="30"/>
      <c r="U44" s="30"/>
      <c r="V44" s="30"/>
      <c r="W44" s="30"/>
      <c r="X44" s="30"/>
      <c r="Y44" s="30"/>
      <c r="Z44" s="30"/>
      <c r="AA44" s="30"/>
      <c r="AB44" s="30"/>
      <c r="AC44" s="121" t="s">
        <v>55</v>
      </c>
      <c r="AD44" s="121"/>
      <c r="AE44" s="121"/>
      <c r="AF44" s="121"/>
      <c r="AG44" s="158">
        <v>2000</v>
      </c>
      <c r="AH44" s="159"/>
      <c r="AI44" s="159"/>
      <c r="AJ44" s="159"/>
      <c r="AK44" s="158"/>
      <c r="AL44" s="28"/>
      <c r="AM44" s="112"/>
      <c r="AN44" s="113"/>
      <c r="AO44" s="114"/>
      <c r="AP44" s="117">
        <f>IF($AM44&lt;&gt;"○","",IF(OR(AND($P$29="",$AB$29=""),AND($U$31="",$AA$31="",$AG$31="",$AM$31=""))," 必須未入力",IF(OR($Q$8="",$W$8="",$AA$8=""),"生年月日未入力",IF(DATE($Q$8,$W$8,$AA$8)&lt;DATE(2003,4,2),"　選択不可",$AG44))))</f>
      </c>
      <c r="AQ44" s="118"/>
      <c r="AR44" s="118"/>
      <c r="AS44" s="119"/>
      <c r="AT44" s="13"/>
    </row>
    <row r="45" spans="1:46" ht="13.5">
      <c r="A45" s="13"/>
      <c r="B45" s="13"/>
      <c r="C45" s="29"/>
      <c r="D45" s="29"/>
      <c r="E45" s="13" t="s">
        <v>63</v>
      </c>
      <c r="F45" s="133" t="s">
        <v>151</v>
      </c>
      <c r="G45" s="133"/>
      <c r="H45" s="133"/>
      <c r="I45" s="133"/>
      <c r="J45" s="133"/>
      <c r="K45" s="133"/>
      <c r="L45" s="133"/>
      <c r="M45" s="133"/>
      <c r="N45" s="133"/>
      <c r="O45" s="133"/>
      <c r="P45" s="133"/>
      <c r="Q45" s="133"/>
      <c r="R45" s="133"/>
      <c r="S45" s="133"/>
      <c r="T45" s="133"/>
      <c r="U45" s="133"/>
      <c r="V45" s="133"/>
      <c r="W45" s="110" t="s">
        <v>120</v>
      </c>
      <c r="X45" s="110"/>
      <c r="Y45" s="110"/>
      <c r="Z45" s="110"/>
      <c r="AA45" s="111">
        <v>1500</v>
      </c>
      <c r="AB45" s="111"/>
      <c r="AC45" s="111"/>
      <c r="AD45" s="111"/>
      <c r="AE45" s="111"/>
      <c r="AF45" s="56"/>
      <c r="AG45" s="59" t="s">
        <v>153</v>
      </c>
      <c r="AH45" s="112"/>
      <c r="AI45" s="113"/>
      <c r="AJ45" s="114"/>
      <c r="AK45" s="57"/>
      <c r="AL45" s="61" t="s">
        <v>152</v>
      </c>
      <c r="AM45" s="112"/>
      <c r="AN45" s="113"/>
      <c r="AO45" s="114"/>
      <c r="AP45" s="117">
        <f>IF(AND($AH45&lt;&gt;"○",$AM45&lt;&gt;"○"),"",IF(OR(AND($P$29="",$AB$29=""),AND($U$31="",$AA$31="",$AG$31="",$AM$31=""))," 必須未入力",IF(AND($AH45="○",$AM45="○"),IF(DATE($Q$8,$W$8,$AA$8)&gt;=DATE(2003,4,2),"　選択不可",$AA45*2),IF(OR(AH45="○",AM45="○"),IF(DATE($Q$8,$W$8,$AA$8)&gt;DATE(2003,4,2),"　選択不可",$AA45)))))</f>
      </c>
      <c r="AQ45" s="118"/>
      <c r="AR45" s="118"/>
      <c r="AS45" s="119"/>
      <c r="AT45" s="13"/>
    </row>
    <row r="46" spans="1:46" ht="13.5">
      <c r="A46" s="13"/>
      <c r="B46" s="13"/>
      <c r="C46" s="29"/>
      <c r="D46" s="29"/>
      <c r="E46" s="30"/>
      <c r="F46" s="120"/>
      <c r="G46" s="120"/>
      <c r="H46" s="120"/>
      <c r="I46" s="120"/>
      <c r="J46" s="120"/>
      <c r="K46" s="120"/>
      <c r="L46" s="120"/>
      <c r="M46" s="120"/>
      <c r="N46" s="120"/>
      <c r="O46" s="120"/>
      <c r="P46" s="120"/>
      <c r="Q46" s="120"/>
      <c r="R46" s="120"/>
      <c r="S46" s="120"/>
      <c r="T46" s="30"/>
      <c r="U46" s="30"/>
      <c r="V46" s="30"/>
      <c r="W46" s="121" t="s">
        <v>55</v>
      </c>
      <c r="X46" s="121"/>
      <c r="Y46" s="121"/>
      <c r="Z46" s="121"/>
      <c r="AA46" s="122">
        <v>750</v>
      </c>
      <c r="AB46" s="122"/>
      <c r="AC46" s="122"/>
      <c r="AD46" s="122"/>
      <c r="AE46" s="122"/>
      <c r="AF46" s="58"/>
      <c r="AG46" s="60" t="s">
        <v>153</v>
      </c>
      <c r="AH46" s="112"/>
      <c r="AI46" s="113"/>
      <c r="AJ46" s="114"/>
      <c r="AK46" s="57"/>
      <c r="AL46" s="61" t="s">
        <v>152</v>
      </c>
      <c r="AM46" s="112"/>
      <c r="AN46" s="113"/>
      <c r="AO46" s="114"/>
      <c r="AP46" s="117">
        <f>IF(AND($AH46&lt;&gt;"○",$AM46&lt;&gt;"○"),"",IF(OR(AND($P$29="",$AB$29=""),AND($U$31="",$AA$31="",$AG$31="",$AM$31=""))," 必須未入力",IF(AND($AH46="○",$AM46="○"),IF(DATE($Q$8,$W$8,$AA$8)&lt;DATE(2003,4,2),"　選択不可",$AA46*2),IF(OR(AH46="○",AM46="○"),IF(DATE($Q$8,$W$8,$AA$8)&lt;DATE(2003,4,2),"　選択不可",$AA46)))))</f>
      </c>
      <c r="AQ46" s="118"/>
      <c r="AR46" s="118"/>
      <c r="AS46" s="119"/>
      <c r="AT46" s="13"/>
    </row>
    <row r="47" spans="1:46" ht="13.5">
      <c r="A47" s="13"/>
      <c r="B47" s="13"/>
      <c r="C47" s="29"/>
      <c r="D47" s="29"/>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53"/>
      <c r="AL47" s="13"/>
      <c r="AM47" s="123"/>
      <c r="AN47" s="123"/>
      <c r="AO47" s="123"/>
      <c r="AP47" s="13"/>
      <c r="AQ47" s="13"/>
      <c r="AR47" s="13"/>
      <c r="AS47" s="13"/>
      <c r="AT47" s="13"/>
    </row>
    <row r="48" spans="1:46" ht="13.5">
      <c r="A48" s="13"/>
      <c r="B48" s="13"/>
      <c r="C48" s="29"/>
      <c r="D48" s="29"/>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4"/>
      <c r="AN48" s="134"/>
      <c r="AO48" s="134"/>
      <c r="AP48" s="13"/>
      <c r="AQ48" s="13"/>
      <c r="AR48" s="13"/>
      <c r="AS48" s="13"/>
      <c r="AT48" s="13"/>
    </row>
    <row r="49" spans="1:46" ht="13.5">
      <c r="A49" s="13"/>
      <c r="B49" s="13"/>
      <c r="C49" s="29"/>
      <c r="D49" s="29"/>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23"/>
      <c r="AN49" s="123"/>
      <c r="AO49" s="123"/>
      <c r="AP49" s="13"/>
      <c r="AQ49" s="13"/>
      <c r="AR49" s="13"/>
      <c r="AS49" s="13"/>
      <c r="AT49" s="13"/>
    </row>
    <row r="50" spans="1:46" ht="13.5">
      <c r="A50" s="13"/>
      <c r="B50" s="13"/>
      <c r="C50" s="13"/>
      <c r="D50" s="13"/>
      <c r="E50" s="13" t="s">
        <v>64</v>
      </c>
      <c r="F50" s="105" t="s">
        <v>41</v>
      </c>
      <c r="G50" s="105"/>
      <c r="H50" s="105"/>
      <c r="I50" s="105"/>
      <c r="J50" s="105"/>
      <c r="K50" s="105"/>
      <c r="L50" s="105"/>
      <c r="M50" s="105"/>
      <c r="N50" s="105"/>
      <c r="O50" s="105"/>
      <c r="P50" s="105"/>
      <c r="Q50" s="105"/>
      <c r="R50" s="105"/>
      <c r="S50" s="105"/>
      <c r="T50" s="13"/>
      <c r="U50" s="13"/>
      <c r="V50" s="13"/>
      <c r="W50" s="13"/>
      <c r="X50" s="13"/>
      <c r="Y50" s="13"/>
      <c r="Z50" s="13"/>
      <c r="AA50" s="13"/>
      <c r="AB50" s="13"/>
      <c r="AC50" s="106" t="s">
        <v>79</v>
      </c>
      <c r="AD50" s="106"/>
      <c r="AE50" s="106"/>
      <c r="AF50" s="106"/>
      <c r="AG50" s="137">
        <v>1500</v>
      </c>
      <c r="AH50" s="137"/>
      <c r="AI50" s="137"/>
      <c r="AJ50" s="137"/>
      <c r="AK50" s="137"/>
      <c r="AL50" s="28"/>
      <c r="AM50" s="112"/>
      <c r="AN50" s="113"/>
      <c r="AO50" s="114"/>
      <c r="AP50" s="117">
        <f>IF($AM50&lt;&gt;"○","",IF(OR(AND($P$29="",$AB$29=""),AND($U$31="",$AA$31="",$AG$31="",$AM$31=""))," 必須未入力",IF(OR($Q$8="",$W$8="",$AA$8=""),"生年月日未入力",IF(DATE($Q$8,$W$8,$AA$8)&gt;=DATE(2003,4,2),"　選択不可",$AG50))))</f>
      </c>
      <c r="AQ50" s="118"/>
      <c r="AR50" s="118"/>
      <c r="AS50" s="119"/>
      <c r="AT50" s="13"/>
    </row>
    <row r="51" spans="1:46" ht="13.5">
      <c r="A51" s="13"/>
      <c r="B51" s="13"/>
      <c r="C51" s="13"/>
      <c r="D51" s="13"/>
      <c r="E51" s="30"/>
      <c r="F51" s="30"/>
      <c r="G51" s="30"/>
      <c r="H51" s="30"/>
      <c r="I51" s="30"/>
      <c r="J51" s="30"/>
      <c r="K51" s="30"/>
      <c r="L51" s="30"/>
      <c r="M51" s="30"/>
      <c r="N51" s="30"/>
      <c r="O51" s="30"/>
      <c r="P51" s="30"/>
      <c r="Q51" s="30"/>
      <c r="R51" s="30"/>
      <c r="S51" s="30"/>
      <c r="T51" s="30"/>
      <c r="U51" s="30"/>
      <c r="V51" s="30"/>
      <c r="W51" s="30"/>
      <c r="X51" s="30"/>
      <c r="Y51" s="30"/>
      <c r="Z51" s="30"/>
      <c r="AA51" s="30"/>
      <c r="AB51" s="30"/>
      <c r="AC51" s="121" t="s">
        <v>55</v>
      </c>
      <c r="AD51" s="121"/>
      <c r="AE51" s="121"/>
      <c r="AF51" s="121"/>
      <c r="AG51" s="158">
        <v>750</v>
      </c>
      <c r="AH51" s="158"/>
      <c r="AI51" s="158"/>
      <c r="AJ51" s="158"/>
      <c r="AK51" s="158"/>
      <c r="AL51" s="28"/>
      <c r="AM51" s="112"/>
      <c r="AN51" s="113"/>
      <c r="AO51" s="114"/>
      <c r="AP51" s="117">
        <f>IF($AM51&lt;&gt;"○","",IF(OR(AND($P$29="",$AB$29=""),AND($U$31="",$AA$31="",$AG$31="",$AM$31=""))," 必須未入力",IF(OR($Q$8="",$W$8="",$AA$8=""),"生年月日未入力",IF(DATE($Q$8,$W$8,$AA$8)&lt;DATE(2003,4,2),"　選択不可",$AG51))))</f>
      </c>
      <c r="AQ51" s="118"/>
      <c r="AR51" s="118"/>
      <c r="AS51" s="119"/>
      <c r="AT51" s="13"/>
    </row>
    <row r="52" spans="1:46" ht="13.5">
      <c r="A52" s="13"/>
      <c r="B52" s="13"/>
      <c r="C52" s="13"/>
      <c r="D52" s="13"/>
      <c r="E52" s="13" t="s">
        <v>96</v>
      </c>
      <c r="F52" s="133" t="s">
        <v>65</v>
      </c>
      <c r="G52" s="133"/>
      <c r="H52" s="133"/>
      <c r="I52" s="133"/>
      <c r="J52" s="133"/>
      <c r="K52" s="133"/>
      <c r="L52" s="133"/>
      <c r="M52" s="133"/>
      <c r="N52" s="133"/>
      <c r="O52" s="133"/>
      <c r="P52" s="133"/>
      <c r="Q52" s="133"/>
      <c r="R52" s="133"/>
      <c r="S52" s="133"/>
      <c r="T52" s="133"/>
      <c r="U52" s="133"/>
      <c r="V52" s="133"/>
      <c r="W52" s="133"/>
      <c r="X52" s="133"/>
      <c r="Y52" s="133"/>
      <c r="Z52" s="133"/>
      <c r="AA52" s="133"/>
      <c r="AB52" s="110" t="s">
        <v>43</v>
      </c>
      <c r="AC52" s="110"/>
      <c r="AD52" s="110"/>
      <c r="AE52" s="110"/>
      <c r="AF52" s="110"/>
      <c r="AG52" s="137">
        <v>1000</v>
      </c>
      <c r="AH52" s="137"/>
      <c r="AI52" s="137"/>
      <c r="AJ52" s="137"/>
      <c r="AK52" s="137"/>
      <c r="AL52" s="28"/>
      <c r="AM52" s="112"/>
      <c r="AN52" s="113"/>
      <c r="AO52" s="114"/>
      <c r="AP52" s="117">
        <f>IF($AM52&lt;&gt;"○","",IF(OR(AND($P$29="",$AB$29=""),AND($U$31="",$AA$31="",$AG$31="",$AM$31=""),$Q$55="")," 必須未入力",IF(OR($Q$8="",$W$8="",$AA$8=""),"生年月日未入力",$AG52)))</f>
      </c>
      <c r="AQ52" s="118"/>
      <c r="AR52" s="118"/>
      <c r="AS52" s="119"/>
      <c r="AT52" s="13"/>
    </row>
    <row r="53" spans="1:48" ht="13.5">
      <c r="A53" s="13"/>
      <c r="B53" s="13"/>
      <c r="C53" s="13"/>
      <c r="D53" s="13"/>
      <c r="E53" s="13"/>
      <c r="F53" s="13"/>
      <c r="G53" s="13"/>
      <c r="H53" s="13"/>
      <c r="I53" s="13"/>
      <c r="J53" s="13"/>
      <c r="K53" s="13"/>
      <c r="L53" s="13"/>
      <c r="M53" s="13"/>
      <c r="N53" s="13"/>
      <c r="O53" s="13"/>
      <c r="P53" s="13"/>
      <c r="Q53" s="13"/>
      <c r="R53" s="13"/>
      <c r="S53" s="13"/>
      <c r="T53" s="13"/>
      <c r="U53" s="13"/>
      <c r="V53" s="13"/>
      <c r="W53" s="13"/>
      <c r="X53" s="156" t="s">
        <v>74</v>
      </c>
      <c r="Y53" s="156"/>
      <c r="Z53" s="156"/>
      <c r="AA53" s="156"/>
      <c r="AB53" s="156"/>
      <c r="AC53" s="156"/>
      <c r="AD53" s="156"/>
      <c r="AE53" s="156"/>
      <c r="AF53" s="156"/>
      <c r="AG53" s="137">
        <v>1000</v>
      </c>
      <c r="AH53" s="137"/>
      <c r="AI53" s="137"/>
      <c r="AJ53" s="137"/>
      <c r="AK53" s="137"/>
      <c r="AL53" s="28"/>
      <c r="AM53" s="112"/>
      <c r="AN53" s="113"/>
      <c r="AO53" s="114"/>
      <c r="AP53" s="117">
        <f>IF($AM53&lt;&gt;"○","",IF(OR(AND($P$29="",$AB$29=""),AND($U$31="",$AA$31="",$AG$31="",$AM$31=""),$AH$55="")," 必須未入力",IF(OR($Q$8="",$W$8="",$AA$8=""),"生年月日未入力",IF(DATEDIF(DATE($Q$8,$W$8,$AA$8),DATE(2016,1,24),"Y")&gt;=13,"　選択不可",$AG53))))</f>
      </c>
      <c r="AQ53" s="118"/>
      <c r="AR53" s="118"/>
      <c r="AS53" s="119"/>
      <c r="AT53" s="13"/>
      <c r="AV53" s="62"/>
    </row>
    <row r="54" spans="1:46" ht="13.5">
      <c r="A54" s="13"/>
      <c r="B54" s="13"/>
      <c r="C54" s="13"/>
      <c r="D54" s="13"/>
      <c r="E54" s="13"/>
      <c r="F54" s="134" t="s">
        <v>156</v>
      </c>
      <c r="G54" s="134"/>
      <c r="H54" s="134"/>
      <c r="I54" s="134"/>
      <c r="J54" s="134"/>
      <c r="K54" s="134"/>
      <c r="L54" s="134"/>
      <c r="M54" s="134"/>
      <c r="N54" s="134"/>
      <c r="O54" s="134"/>
      <c r="P54" s="134"/>
      <c r="Q54" s="134"/>
      <c r="R54" s="134"/>
      <c r="S54" s="134"/>
      <c r="T54" s="134"/>
      <c r="U54" s="134"/>
      <c r="V54" s="134"/>
      <c r="W54" s="134"/>
      <c r="X54" s="134"/>
      <c r="Y54" s="134"/>
      <c r="Z54" s="134"/>
      <c r="AA54" s="134"/>
      <c r="AB54" s="134"/>
      <c r="AC54" s="134"/>
      <c r="AD54" s="134"/>
      <c r="AE54" s="134"/>
      <c r="AF54" s="134"/>
      <c r="AG54" s="134"/>
      <c r="AH54" s="134"/>
      <c r="AI54" s="134"/>
      <c r="AJ54" s="134"/>
      <c r="AK54" s="134"/>
      <c r="AL54" s="13"/>
      <c r="AM54" s="123"/>
      <c r="AN54" s="123"/>
      <c r="AO54" s="123"/>
      <c r="AP54" s="13"/>
      <c r="AQ54" s="13"/>
      <c r="AR54" s="13"/>
      <c r="AS54" s="13"/>
      <c r="AT54" s="13"/>
    </row>
    <row r="55" spans="1:46" ht="13.5">
      <c r="A55" s="13"/>
      <c r="B55" s="13"/>
      <c r="C55" s="13"/>
      <c r="D55" s="13"/>
      <c r="E55" s="29"/>
      <c r="F55" s="29"/>
      <c r="G55" s="29"/>
      <c r="H55" s="156" t="s">
        <v>72</v>
      </c>
      <c r="I55" s="156"/>
      <c r="J55" s="156"/>
      <c r="K55" s="156"/>
      <c r="L55" s="156"/>
      <c r="M55" s="156"/>
      <c r="N55" s="156"/>
      <c r="O55" s="156"/>
      <c r="P55" s="156"/>
      <c r="Q55" s="112"/>
      <c r="R55" s="113"/>
      <c r="S55" s="114"/>
      <c r="T55" s="52" t="s">
        <v>44</v>
      </c>
      <c r="U55" s="156" t="s">
        <v>73</v>
      </c>
      <c r="V55" s="156"/>
      <c r="W55" s="156"/>
      <c r="X55" s="156"/>
      <c r="Y55" s="156"/>
      <c r="Z55" s="156"/>
      <c r="AA55" s="156"/>
      <c r="AB55" s="156"/>
      <c r="AC55" s="156"/>
      <c r="AD55" s="156"/>
      <c r="AE55" s="156"/>
      <c r="AF55" s="156"/>
      <c r="AG55" s="156"/>
      <c r="AH55" s="112"/>
      <c r="AI55" s="113"/>
      <c r="AJ55" s="114"/>
      <c r="AK55" s="52" t="s">
        <v>44</v>
      </c>
      <c r="AL55" s="13"/>
      <c r="AM55" s="123"/>
      <c r="AN55" s="123"/>
      <c r="AO55" s="123"/>
      <c r="AP55" s="13"/>
      <c r="AQ55" s="13"/>
      <c r="AR55" s="13"/>
      <c r="AS55" s="13"/>
      <c r="AT55" s="13"/>
    </row>
    <row r="56" spans="1:46" ht="13.5">
      <c r="A56" s="13"/>
      <c r="B56" s="13"/>
      <c r="C56" s="13"/>
      <c r="D56" s="13"/>
      <c r="E56" s="29"/>
      <c r="F56" s="29"/>
      <c r="G56" s="29"/>
      <c r="H56" s="36"/>
      <c r="I56" s="178" t="s">
        <v>98</v>
      </c>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5"/>
      <c r="AI56" s="15"/>
      <c r="AJ56" s="15"/>
      <c r="AK56" s="15"/>
      <c r="AL56" s="13"/>
      <c r="AM56" s="31"/>
      <c r="AN56" s="31"/>
      <c r="AO56" s="31"/>
      <c r="AP56" s="13"/>
      <c r="AQ56" s="13"/>
      <c r="AR56" s="13"/>
      <c r="AS56" s="13"/>
      <c r="AT56" s="13"/>
    </row>
    <row r="57" spans="1:46" ht="13.5">
      <c r="A57" s="13"/>
      <c r="B57" s="13"/>
      <c r="C57" s="13"/>
      <c r="D57" s="13"/>
      <c r="E57" s="13" t="s">
        <v>97</v>
      </c>
      <c r="F57" s="133" t="s">
        <v>154</v>
      </c>
      <c r="G57" s="133"/>
      <c r="H57" s="133"/>
      <c r="I57" s="133"/>
      <c r="J57" s="133"/>
      <c r="K57" s="133"/>
      <c r="L57" s="133"/>
      <c r="M57" s="133"/>
      <c r="N57" s="133"/>
      <c r="O57" s="133"/>
      <c r="P57" s="133"/>
      <c r="Q57" s="133"/>
      <c r="R57" s="133"/>
      <c r="S57" s="133"/>
      <c r="T57" s="133"/>
      <c r="U57" s="133"/>
      <c r="V57" s="133"/>
      <c r="W57" s="133"/>
      <c r="X57" s="133"/>
      <c r="Y57" s="133"/>
      <c r="Z57" s="133"/>
      <c r="AA57" s="133"/>
      <c r="AB57" s="53"/>
      <c r="AC57" s="110" t="s">
        <v>79</v>
      </c>
      <c r="AD57" s="110"/>
      <c r="AE57" s="110"/>
      <c r="AF57" s="110"/>
      <c r="AG57" s="111">
        <v>1500</v>
      </c>
      <c r="AH57" s="111"/>
      <c r="AI57" s="111"/>
      <c r="AJ57" s="111"/>
      <c r="AK57" s="111"/>
      <c r="AL57" s="28"/>
      <c r="AM57" s="112"/>
      <c r="AN57" s="113"/>
      <c r="AO57" s="114"/>
      <c r="AP57" s="117">
        <f>IF($AM57&lt;&gt;"○","",IF(OR(AND($P$29="",$AB$29=""),AND($U$31="",$AA$31="",$AG$31="",$AM$31=""))," 必須未入力",IF(OR($Q$8="",$W$8="",$AA$8=""),"生年月日未入力",IF(DATE($Q$8,$W$8,$AA$8)&gt;=DATE(2003,4,2),"　選択不可",$AG57))))</f>
      </c>
      <c r="AQ57" s="118"/>
      <c r="AR57" s="118"/>
      <c r="AS57" s="119"/>
      <c r="AT57" s="13"/>
    </row>
    <row r="58" spans="1:46" ht="13.5">
      <c r="A58" s="13"/>
      <c r="B58" s="13"/>
      <c r="C58" s="13"/>
      <c r="D58" s="13"/>
      <c r="E58" s="30"/>
      <c r="F58" s="30"/>
      <c r="G58" s="30"/>
      <c r="H58" s="30"/>
      <c r="I58" s="30"/>
      <c r="J58" s="30"/>
      <c r="K58" s="30"/>
      <c r="L58" s="30"/>
      <c r="M58" s="30"/>
      <c r="N58" s="30"/>
      <c r="O58" s="30"/>
      <c r="P58" s="30"/>
      <c r="Q58" s="30"/>
      <c r="R58" s="30"/>
      <c r="S58" s="30"/>
      <c r="T58" s="30"/>
      <c r="U58" s="30"/>
      <c r="V58" s="30"/>
      <c r="W58" s="30"/>
      <c r="X58" s="30"/>
      <c r="Y58" s="30"/>
      <c r="Z58" s="30"/>
      <c r="AA58" s="30"/>
      <c r="AB58" s="30"/>
      <c r="AC58" s="121" t="s">
        <v>55</v>
      </c>
      <c r="AD58" s="121"/>
      <c r="AE58" s="121"/>
      <c r="AF58" s="121"/>
      <c r="AG58" s="122">
        <v>750</v>
      </c>
      <c r="AH58" s="122"/>
      <c r="AI58" s="122"/>
      <c r="AJ58" s="122"/>
      <c r="AK58" s="122"/>
      <c r="AL58" s="28"/>
      <c r="AM58" s="112"/>
      <c r="AN58" s="113"/>
      <c r="AO58" s="114"/>
      <c r="AP58" s="117">
        <f>IF($AM58&lt;&gt;"○","",IF(OR(AND($P$29="",$AB$29=""),AND($U$31="",$AA$31="",$AG$31="",$AM$31=""))," 必須未入力",IF(OR($Q$8="",$W$8="",$AA$8=""),"生年月日未入力",IF(DATE($Q$8,$W$8,$AA$8)&lt;DATE(2003,4,2),"　選択不可",$AG58))))</f>
      </c>
      <c r="AQ58" s="118"/>
      <c r="AR58" s="118"/>
      <c r="AS58" s="119"/>
      <c r="AT58" s="13"/>
    </row>
    <row r="59" spans="1:46" ht="13.5">
      <c r="A59" s="13"/>
      <c r="B59" s="13"/>
      <c r="C59" s="13"/>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row>
    <row r="60" spans="1:46" ht="13.5">
      <c r="A60" s="13"/>
      <c r="B60" s="13"/>
      <c r="C60" s="13"/>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40" t="s">
        <v>45</v>
      </c>
      <c r="AI60" s="140"/>
      <c r="AJ60" s="140"/>
      <c r="AK60" s="140"/>
      <c r="AL60" s="140"/>
      <c r="AM60" s="140"/>
      <c r="AN60" s="140"/>
      <c r="AO60" s="140"/>
      <c r="AP60" s="160">
        <f>IF(SUM(AP19:AS21,AP23:AS26,AP36:AS39,AP43:AS46,AP50:AS53,AP57:AS58)=0,"",SUM(AP19:AS20,AP23:AS25,AP36:AS39,AP43:AS46,AP50:AS53,AP57:AS58)-(SUM(AP21:AS21)+SUM(AP26:AS26)))</f>
      </c>
      <c r="AQ60" s="160"/>
      <c r="AR60" s="160"/>
      <c r="AS60" s="160"/>
      <c r="AT60" s="13"/>
    </row>
    <row r="61" spans="1:46" ht="13.5">
      <c r="A61" s="13"/>
      <c r="B61" s="13"/>
      <c r="C61" s="13"/>
      <c r="D61" s="13"/>
      <c r="E61" s="13"/>
      <c r="F61" s="13"/>
      <c r="G61" s="13"/>
      <c r="H61" s="13"/>
      <c r="I61" s="13"/>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31"/>
      <c r="AI61" s="31"/>
      <c r="AJ61" s="31"/>
      <c r="AK61" s="31"/>
      <c r="AL61" s="31"/>
      <c r="AM61" s="31"/>
      <c r="AN61" s="31"/>
      <c r="AO61" s="31"/>
      <c r="AP61" s="32"/>
      <c r="AQ61" s="32"/>
      <c r="AR61" s="32"/>
      <c r="AS61" s="32"/>
      <c r="AT61" s="13"/>
    </row>
    <row r="62" spans="1:46" ht="13.5">
      <c r="A62" s="13"/>
      <c r="B62" s="105" t="s">
        <v>32</v>
      </c>
      <c r="C62" s="105"/>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32"/>
      <c r="AT62" s="13"/>
    </row>
    <row r="63" spans="1:52" ht="13.5">
      <c r="A63" s="13"/>
      <c r="B63" s="13"/>
      <c r="C63" s="13"/>
      <c r="D63" s="13"/>
      <c r="E63" s="134" t="s">
        <v>25</v>
      </c>
      <c r="F63" s="134"/>
      <c r="G63" s="134"/>
      <c r="H63" s="134"/>
      <c r="I63" s="134"/>
      <c r="J63" s="134"/>
      <c r="K63" s="134"/>
      <c r="L63" s="134"/>
      <c r="M63" s="123"/>
      <c r="N63" s="112"/>
      <c r="O63" s="113"/>
      <c r="P63" s="114"/>
      <c r="Q63" s="13"/>
      <c r="R63" s="13"/>
      <c r="S63" s="13"/>
      <c r="T63" s="106" t="s">
        <v>26</v>
      </c>
      <c r="U63" s="106"/>
      <c r="V63" s="106"/>
      <c r="W63" s="106"/>
      <c r="X63" s="106"/>
      <c r="Y63" s="106"/>
      <c r="Z63" s="134" t="s">
        <v>29</v>
      </c>
      <c r="AA63" s="134"/>
      <c r="AB63" s="112"/>
      <c r="AC63" s="114"/>
      <c r="AD63" s="13" t="s">
        <v>30</v>
      </c>
      <c r="AE63" s="13"/>
      <c r="AF63" s="13"/>
      <c r="AG63" s="112"/>
      <c r="AH63" s="114"/>
      <c r="AI63" s="13" t="s">
        <v>31</v>
      </c>
      <c r="AJ63" s="13"/>
      <c r="AK63" s="13"/>
      <c r="AL63" s="13"/>
      <c r="AM63" s="13"/>
      <c r="AN63" s="13"/>
      <c r="AO63" s="31"/>
      <c r="AP63" s="31"/>
      <c r="AQ63" s="31"/>
      <c r="AR63" s="31"/>
      <c r="AS63" s="31"/>
      <c r="AT63" s="31"/>
      <c r="AU63" s="31"/>
      <c r="AV63" s="32"/>
      <c r="AW63" s="32"/>
      <c r="AX63" s="32"/>
      <c r="AY63" s="32"/>
      <c r="AZ63" s="13"/>
    </row>
    <row r="64" spans="1:46" ht="13.5">
      <c r="A64" s="13"/>
      <c r="B64" s="13"/>
      <c r="C64" s="13"/>
      <c r="D64" s="13"/>
      <c r="E64" s="13"/>
      <c r="F64" s="105" t="s">
        <v>118</v>
      </c>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3"/>
    </row>
    <row r="65" spans="1:46" ht="13.5">
      <c r="A65" s="13"/>
      <c r="B65" s="13"/>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31"/>
      <c r="AI65" s="31"/>
      <c r="AJ65" s="31"/>
      <c r="AK65" s="31"/>
      <c r="AL65" s="31"/>
      <c r="AM65" s="31"/>
      <c r="AN65" s="31"/>
      <c r="AO65" s="31"/>
      <c r="AP65" s="32"/>
      <c r="AQ65" s="32"/>
      <c r="AR65" s="32"/>
      <c r="AS65" s="32"/>
      <c r="AT65" s="13"/>
    </row>
    <row r="66" spans="1:46" ht="13.5">
      <c r="A66" s="13"/>
      <c r="B66" s="105" t="s">
        <v>66</v>
      </c>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3"/>
      <c r="AQ66" s="13"/>
      <c r="AR66" s="13"/>
      <c r="AS66" s="13"/>
      <c r="AT66" s="13"/>
    </row>
    <row r="67" spans="1:46" ht="13.5">
      <c r="A67" s="13"/>
      <c r="B67" s="13"/>
      <c r="C67" s="13"/>
      <c r="D67" s="13"/>
      <c r="E67" s="134" t="s">
        <v>67</v>
      </c>
      <c r="F67" s="134"/>
      <c r="G67" s="134"/>
      <c r="H67" s="134"/>
      <c r="I67" s="134"/>
      <c r="J67" s="134"/>
      <c r="K67" s="134"/>
      <c r="L67" s="134"/>
      <c r="M67" s="112"/>
      <c r="N67" s="113"/>
      <c r="O67" s="114"/>
      <c r="P67" s="13"/>
      <c r="Q67" s="13"/>
      <c r="R67" s="134" t="s">
        <v>27</v>
      </c>
      <c r="S67" s="134"/>
      <c r="T67" s="134"/>
      <c r="U67" s="112"/>
      <c r="V67" s="113"/>
      <c r="W67" s="114"/>
      <c r="X67" s="134" t="s">
        <v>68</v>
      </c>
      <c r="Y67" s="134"/>
      <c r="Z67" s="13"/>
      <c r="AA67" s="134" t="s">
        <v>28</v>
      </c>
      <c r="AB67" s="134"/>
      <c r="AC67" s="134"/>
      <c r="AD67" s="134"/>
      <c r="AE67" s="134"/>
      <c r="AF67" s="112"/>
      <c r="AG67" s="113"/>
      <c r="AH67" s="114"/>
      <c r="AI67" s="180" t="s">
        <v>68</v>
      </c>
      <c r="AJ67" s="123"/>
      <c r="AK67" s="15"/>
      <c r="AL67" s="13"/>
      <c r="AM67" s="13"/>
      <c r="AN67" s="13"/>
      <c r="AO67" s="13"/>
      <c r="AP67" s="13"/>
      <c r="AQ67" s="13"/>
      <c r="AR67" s="13"/>
      <c r="AS67" s="13"/>
      <c r="AT67" s="13"/>
    </row>
    <row r="68" spans="1:46" ht="13.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row>
    <row r="69" spans="1:46" ht="13.5">
      <c r="A69" s="13"/>
      <c r="B69" s="105" t="s">
        <v>69</v>
      </c>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3"/>
      <c r="AQ69" s="13"/>
      <c r="AR69" s="13"/>
      <c r="AS69" s="13"/>
      <c r="AT69" s="13"/>
    </row>
    <row r="70" spans="1:46" ht="13.5">
      <c r="A70" s="13"/>
      <c r="B70" s="13"/>
      <c r="C70" s="168"/>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169"/>
      <c r="AB70" s="169"/>
      <c r="AC70" s="169"/>
      <c r="AD70" s="169"/>
      <c r="AE70" s="169"/>
      <c r="AF70" s="169"/>
      <c r="AG70" s="169"/>
      <c r="AH70" s="169"/>
      <c r="AI70" s="169"/>
      <c r="AJ70" s="169"/>
      <c r="AK70" s="169"/>
      <c r="AL70" s="169"/>
      <c r="AM70" s="169"/>
      <c r="AN70" s="169"/>
      <c r="AO70" s="169"/>
      <c r="AP70" s="169"/>
      <c r="AQ70" s="169"/>
      <c r="AR70" s="170"/>
      <c r="AS70" s="13"/>
      <c r="AT70" s="13"/>
    </row>
    <row r="71" spans="1:46" ht="13.5">
      <c r="A71" s="13"/>
      <c r="B71" s="13"/>
      <c r="C71" s="171"/>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3"/>
      <c r="AS71" s="13"/>
      <c r="AT71" s="13"/>
    </row>
    <row r="72" spans="1:46" ht="13.5">
      <c r="A72" s="13"/>
      <c r="B72" s="13"/>
      <c r="C72" s="171"/>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3"/>
      <c r="AS72" s="13"/>
      <c r="AT72" s="13"/>
    </row>
    <row r="73" spans="1:46" ht="13.5">
      <c r="A73" s="13"/>
      <c r="B73" s="13"/>
      <c r="C73" s="171"/>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3"/>
      <c r="AS73" s="13"/>
      <c r="AT73" s="13"/>
    </row>
    <row r="74" spans="1:46" ht="13.5">
      <c r="A74" s="13"/>
      <c r="B74" s="13"/>
      <c r="C74" s="174"/>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c r="AK74" s="175"/>
      <c r="AL74" s="175"/>
      <c r="AM74" s="175"/>
      <c r="AN74" s="175"/>
      <c r="AO74" s="175"/>
      <c r="AP74" s="175"/>
      <c r="AQ74" s="175"/>
      <c r="AR74" s="176"/>
      <c r="AS74" s="13"/>
      <c r="AT74" s="13"/>
    </row>
    <row r="75" spans="1:46" ht="13.5">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row>
    <row r="76" spans="1:46" ht="13.5">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row>
  </sheetData>
  <sheetProtection password="DFCC" sheet="1" selectLockedCells="1"/>
  <mergeCells count="206">
    <mergeCell ref="AM24:AO24"/>
    <mergeCell ref="F54:AK54"/>
    <mergeCell ref="Q55:S55"/>
    <mergeCell ref="AH55:AJ55"/>
    <mergeCell ref="AF29:AS29"/>
    <mergeCell ref="X32:AK32"/>
    <mergeCell ref="F39:S39"/>
    <mergeCell ref="AM39:AO39"/>
    <mergeCell ref="AP39:AS39"/>
    <mergeCell ref="AA38:AE38"/>
    <mergeCell ref="AG4:AJ4"/>
    <mergeCell ref="AG8:AJ8"/>
    <mergeCell ref="AD19:AF19"/>
    <mergeCell ref="I19:AC19"/>
    <mergeCell ref="AD23:AF23"/>
    <mergeCell ref="I23:AC23"/>
    <mergeCell ref="AM54:AO54"/>
    <mergeCell ref="AM55:AO55"/>
    <mergeCell ref="U55:AG55"/>
    <mergeCell ref="AM53:AO53"/>
    <mergeCell ref="AM43:AO43"/>
    <mergeCell ref="AG52:AK52"/>
    <mergeCell ref="AM52:AO52"/>
    <mergeCell ref="I56:AG56"/>
    <mergeCell ref="N63:P63"/>
    <mergeCell ref="F57:AA57"/>
    <mergeCell ref="AA39:AE39"/>
    <mergeCell ref="AH38:AJ38"/>
    <mergeCell ref="AH39:AJ39"/>
    <mergeCell ref="B69:AO69"/>
    <mergeCell ref="C70:AR74"/>
    <mergeCell ref="C17:AS17"/>
    <mergeCell ref="X53:AF53"/>
    <mergeCell ref="B66:AO66"/>
    <mergeCell ref="E67:L67"/>
    <mergeCell ref="M67:O67"/>
    <mergeCell ref="R67:T67"/>
    <mergeCell ref="AG63:AH63"/>
    <mergeCell ref="AG53:AK53"/>
    <mergeCell ref="U67:W67"/>
    <mergeCell ref="X67:Y67"/>
    <mergeCell ref="AA67:AE67"/>
    <mergeCell ref="AF67:AH67"/>
    <mergeCell ref="B62:AR62"/>
    <mergeCell ref="F64:AS64"/>
    <mergeCell ref="T63:Y63"/>
    <mergeCell ref="Z63:AA63"/>
    <mergeCell ref="AB63:AC63"/>
    <mergeCell ref="AI67:AJ67"/>
    <mergeCell ref="AP53:AS53"/>
    <mergeCell ref="E63:M63"/>
    <mergeCell ref="H55:P55"/>
    <mergeCell ref="AL4:AM4"/>
    <mergeCell ref="AM22:AO22"/>
    <mergeCell ref="AM23:AO23"/>
    <mergeCell ref="AM48:AO48"/>
    <mergeCell ref="AM49:AO49"/>
    <mergeCell ref="F50:S50"/>
    <mergeCell ref="AG43:AK43"/>
    <mergeCell ref="AM41:AO41"/>
    <mergeCell ref="AM42:AO42"/>
    <mergeCell ref="AM47:AO47"/>
    <mergeCell ref="AG50:AK50"/>
    <mergeCell ref="AM50:AO50"/>
    <mergeCell ref="AM45:AO45"/>
    <mergeCell ref="AG44:AK44"/>
    <mergeCell ref="A1:AT1"/>
    <mergeCell ref="A2:AT2"/>
    <mergeCell ref="B4:AE4"/>
    <mergeCell ref="AQ4:AS4"/>
    <mergeCell ref="AO4:AP4"/>
    <mergeCell ref="B13:F13"/>
    <mergeCell ref="H12:U12"/>
    <mergeCell ref="H10:I10"/>
    <mergeCell ref="AB12:AR12"/>
    <mergeCell ref="N10:AR11"/>
    <mergeCell ref="AP58:AS58"/>
    <mergeCell ref="AH60:AO60"/>
    <mergeCell ref="AP60:AS60"/>
    <mergeCell ref="AC57:AF57"/>
    <mergeCell ref="AG57:AK57"/>
    <mergeCell ref="AM57:AO57"/>
    <mergeCell ref="AP57:AS57"/>
    <mergeCell ref="AC58:AF58"/>
    <mergeCell ref="AM58:AO58"/>
    <mergeCell ref="AG58:AK58"/>
    <mergeCell ref="F43:S43"/>
    <mergeCell ref="AM46:AO46"/>
    <mergeCell ref="AP50:AS50"/>
    <mergeCell ref="AC43:AF43"/>
    <mergeCell ref="AP43:AS43"/>
    <mergeCell ref="AC44:AF44"/>
    <mergeCell ref="AM44:AO44"/>
    <mergeCell ref="AP44:AS44"/>
    <mergeCell ref="AP45:AS45"/>
    <mergeCell ref="F45:V45"/>
    <mergeCell ref="AC51:AF51"/>
    <mergeCell ref="AG51:AK51"/>
    <mergeCell ref="AM51:AO51"/>
    <mergeCell ref="AP51:AS51"/>
    <mergeCell ref="AC50:AF50"/>
    <mergeCell ref="AP46:AS46"/>
    <mergeCell ref="AM31:AO31"/>
    <mergeCell ref="AP36:AS36"/>
    <mergeCell ref="AP26:AS26"/>
    <mergeCell ref="AM25:AO25"/>
    <mergeCell ref="AP25:AS25"/>
    <mergeCell ref="AG36:AK36"/>
    <mergeCell ref="AG26:AK26"/>
    <mergeCell ref="B33:AS33"/>
    <mergeCell ref="AJ31:AL31"/>
    <mergeCell ref="B31:Q31"/>
    <mergeCell ref="AM40:AO40"/>
    <mergeCell ref="AM38:AO38"/>
    <mergeCell ref="AM35:AO35"/>
    <mergeCell ref="AM32:AO32"/>
    <mergeCell ref="AP38:AS38"/>
    <mergeCell ref="AC37:AF37"/>
    <mergeCell ref="AP37:AS37"/>
    <mergeCell ref="AG37:AK37"/>
    <mergeCell ref="AM36:AO36"/>
    <mergeCell ref="V26:AF26"/>
    <mergeCell ref="Z25:AF25"/>
    <mergeCell ref="AM30:AO30"/>
    <mergeCell ref="V29:Z29"/>
    <mergeCell ref="AM37:AO37"/>
    <mergeCell ref="AM26:AO26"/>
    <mergeCell ref="AG25:AK25"/>
    <mergeCell ref="AB29:AD29"/>
    <mergeCell ref="AM27:AO27"/>
    <mergeCell ref="AG31:AI31"/>
    <mergeCell ref="R31:T31"/>
    <mergeCell ref="X31:Z31"/>
    <mergeCell ref="AA31:AC31"/>
    <mergeCell ref="J29:N29"/>
    <mergeCell ref="P29:R29"/>
    <mergeCell ref="AC36:AF36"/>
    <mergeCell ref="AD31:AF31"/>
    <mergeCell ref="AP24:AS24"/>
    <mergeCell ref="AG24:AK24"/>
    <mergeCell ref="B15:AS15"/>
    <mergeCell ref="AM18:AO18"/>
    <mergeCell ref="C16:AS16"/>
    <mergeCell ref="AP20:AS20"/>
    <mergeCell ref="AP21:AS21"/>
    <mergeCell ref="AG23:AK23"/>
    <mergeCell ref="AC24:AF24"/>
    <mergeCell ref="AG21:AK21"/>
    <mergeCell ref="AG20:AK20"/>
    <mergeCell ref="AC20:AF20"/>
    <mergeCell ref="AS6:AS7"/>
    <mergeCell ref="AA8:AC8"/>
    <mergeCell ref="C14:AR14"/>
    <mergeCell ref="AM19:AO19"/>
    <mergeCell ref="G6:G7"/>
    <mergeCell ref="AD8:AE8"/>
    <mergeCell ref="AM21:AO21"/>
    <mergeCell ref="B8:F8"/>
    <mergeCell ref="AK8:AL8"/>
    <mergeCell ref="AM8:AS8"/>
    <mergeCell ref="U8:V8"/>
    <mergeCell ref="W8:X8"/>
    <mergeCell ref="H8:J8"/>
    <mergeCell ref="Q8:T8"/>
    <mergeCell ref="Y8:Z8"/>
    <mergeCell ref="AS10:AS11"/>
    <mergeCell ref="B5:F5"/>
    <mergeCell ref="B6:F7"/>
    <mergeCell ref="AG19:AK19"/>
    <mergeCell ref="K10:M10"/>
    <mergeCell ref="G11:L11"/>
    <mergeCell ref="W12:Z12"/>
    <mergeCell ref="H5:AR5"/>
    <mergeCell ref="L8:O8"/>
    <mergeCell ref="H6:AR7"/>
    <mergeCell ref="B12:F12"/>
    <mergeCell ref="AM20:AO20"/>
    <mergeCell ref="AP23:AS23"/>
    <mergeCell ref="B9:F9"/>
    <mergeCell ref="B10:F11"/>
    <mergeCell ref="AB52:AF52"/>
    <mergeCell ref="F52:AA52"/>
    <mergeCell ref="AP52:AS52"/>
    <mergeCell ref="AM34:AO34"/>
    <mergeCell ref="F38:V38"/>
    <mergeCell ref="F46:S46"/>
    <mergeCell ref="W46:Z46"/>
    <mergeCell ref="AA46:AE46"/>
    <mergeCell ref="AH46:AJ46"/>
    <mergeCell ref="B28:AL28"/>
    <mergeCell ref="AM28:AO28"/>
    <mergeCell ref="W38:Z38"/>
    <mergeCell ref="W39:Z39"/>
    <mergeCell ref="F36:S36"/>
    <mergeCell ref="U31:W31"/>
    <mergeCell ref="V21:AF21"/>
    <mergeCell ref="Y9:AS9"/>
    <mergeCell ref="H9:X9"/>
    <mergeCell ref="W45:Z45"/>
    <mergeCell ref="AA45:AE45"/>
    <mergeCell ref="AH45:AJ45"/>
    <mergeCell ref="H13:Y13"/>
    <mergeCell ref="AB13:AS13"/>
    <mergeCell ref="AP19:AS19"/>
  </mergeCells>
  <conditionalFormatting sqref="AA8:AC8">
    <cfRule type="expression" priority="29" dxfId="24" stopIfTrue="1">
      <formula>AND(MOD($Q$8,4)=0,$W$8=2,$AA$8&gt;29)</formula>
    </cfRule>
    <cfRule type="expression" priority="30" dxfId="24" stopIfTrue="1">
      <formula>AND(MOD($Q$8,4)&lt;&gt;0,$W$8=2,$AA$8&gt;28)</formula>
    </cfRule>
    <cfRule type="expression" priority="31" dxfId="24" stopIfTrue="1">
      <formula>AND(OR($W$8=4,$W$8=6,$W$8=9,$W$8=11),$AA$8=31)</formula>
    </cfRule>
  </conditionalFormatting>
  <conditionalFormatting sqref="AO4:AP4">
    <cfRule type="expression" priority="28" dxfId="25" stopIfTrue="1">
      <formula>AND($AL$4=11,OR($AO$4&lt;27,$AO$4=31))</formula>
    </cfRule>
  </conditionalFormatting>
  <conditionalFormatting sqref="AG8:AJ8">
    <cfRule type="expression" priority="27" dxfId="25" stopIfTrue="1">
      <formula>$AG$8="記入日未入力"</formula>
    </cfRule>
  </conditionalFormatting>
  <conditionalFormatting sqref="AP19:AS19">
    <cfRule type="expression" priority="26" dxfId="25" stopIfTrue="1">
      <formula>OR($AP19="生年月日未入力",$AP19="　選択不可")</formula>
    </cfRule>
  </conditionalFormatting>
  <conditionalFormatting sqref="AP21:AS21">
    <cfRule type="expression" priority="24" dxfId="25" stopIfTrue="1">
      <formula>OR($AP21="クラブ名未入力",$AP21="単独選択不可")</formula>
    </cfRule>
  </conditionalFormatting>
  <conditionalFormatting sqref="AP20:AS20">
    <cfRule type="expression" priority="19" dxfId="25" stopIfTrue="1">
      <formula>OR($AP20="生年月日未入力",$AP20="　選択不可")</formula>
    </cfRule>
  </conditionalFormatting>
  <conditionalFormatting sqref="AP23:AS23">
    <cfRule type="expression" priority="18" dxfId="25" stopIfTrue="1">
      <formula>OR($AP23="生年月日未入力",$AP23="　選択不可")</formula>
    </cfRule>
  </conditionalFormatting>
  <conditionalFormatting sqref="AP24:AS24">
    <cfRule type="expression" priority="17" dxfId="25" stopIfTrue="1">
      <formula>OR($AP24="生年月日未入力",$AP24="　選択不可")</formula>
    </cfRule>
  </conditionalFormatting>
  <conditionalFormatting sqref="AP26:AS26">
    <cfRule type="expression" priority="16" dxfId="25" stopIfTrue="1">
      <formula>OR($AP26="クラブ名未入力",$AP26="単独選択不可")</formula>
    </cfRule>
  </conditionalFormatting>
  <conditionalFormatting sqref="AP25:AS25">
    <cfRule type="expression" priority="15" dxfId="25" stopIfTrue="1">
      <formula>$AP25="単独選択不可"</formula>
    </cfRule>
  </conditionalFormatting>
  <conditionalFormatting sqref="AP36:AS36">
    <cfRule type="expression" priority="14" dxfId="25" stopIfTrue="1">
      <formula>OR($AP36=" 必須未入力",$AP36="生年月日未入力",$AP36="　選択不可")</formula>
    </cfRule>
  </conditionalFormatting>
  <conditionalFormatting sqref="AP37:AS37">
    <cfRule type="expression" priority="12" dxfId="25" stopIfTrue="1">
      <formula>OR($AP37=" 必須未入力",$AP37="生年月日未入力",$AP37="　選択不可")</formula>
    </cfRule>
  </conditionalFormatting>
  <conditionalFormatting sqref="AP38:AS39">
    <cfRule type="expression" priority="11" dxfId="25" stopIfTrue="1">
      <formula>OR($AP38=" 必須未入力",$AP38="生年月日未入力",$AP38="　選択不可")</formula>
    </cfRule>
  </conditionalFormatting>
  <conditionalFormatting sqref="AP43:AS43">
    <cfRule type="expression" priority="10" dxfId="25" stopIfTrue="1">
      <formula>OR($AP43=" 必須未入力",$AP43="生年月日未入力",$AP43="　選択不可")</formula>
    </cfRule>
  </conditionalFormatting>
  <conditionalFormatting sqref="AP44:AS44">
    <cfRule type="expression" priority="9" dxfId="25" stopIfTrue="1">
      <formula>OR($AP44=" 必須未入力",$AP44="生年月日未入力",$AP44="　選択不可")</formula>
    </cfRule>
  </conditionalFormatting>
  <conditionalFormatting sqref="AP45:AS46">
    <cfRule type="expression" priority="8" dxfId="25" stopIfTrue="1">
      <formula>OR($AP45=" 必須未入力",$AP45="生年月日未入力",$AP45="　選択不可")</formula>
    </cfRule>
  </conditionalFormatting>
  <conditionalFormatting sqref="AP50:AS50">
    <cfRule type="expression" priority="7" dxfId="25" stopIfTrue="1">
      <formula>OR($AP50=" 必須未入力",$AP50="生年月日未入力",$AP50="　選択不可")</formula>
    </cfRule>
  </conditionalFormatting>
  <conditionalFormatting sqref="AP51:AS51">
    <cfRule type="expression" priority="6" dxfId="25" stopIfTrue="1">
      <formula>OR($AP51=" 必須未入力",$AP51="生年月日未入力",$AP51="　選択不可")</formula>
    </cfRule>
  </conditionalFormatting>
  <conditionalFormatting sqref="AP52:AS53">
    <cfRule type="expression" priority="5" dxfId="25" stopIfTrue="1">
      <formula>OR($AP52=" 必須未入力",$AP52="生年月日未入力",$AP52="　選択不可")</formula>
    </cfRule>
  </conditionalFormatting>
  <conditionalFormatting sqref="AP57:AS57">
    <cfRule type="expression" priority="4" dxfId="25" stopIfTrue="1">
      <formula>OR($AP57=" 必須未入力",$AP57="生年月日未入力",$AP57="　選択不可")</formula>
    </cfRule>
  </conditionalFormatting>
  <conditionalFormatting sqref="AP58:AS58">
    <cfRule type="expression" priority="3" dxfId="25" stopIfTrue="1">
      <formula>OR($AP58=" 必須未入力",$AP58="生年月日未入力",$AP58="　選択不可")</formula>
    </cfRule>
  </conditionalFormatting>
  <conditionalFormatting sqref="AF29:AS29">
    <cfRule type="expression" priority="2" dxfId="25" stopIfTrue="1">
      <formula>$AF$29="どちらか一方をお選びください。"</formula>
    </cfRule>
  </conditionalFormatting>
  <conditionalFormatting sqref="X32:AK32">
    <cfRule type="expression" priority="1" dxfId="25" stopIfTrue="1">
      <formula>$X$32="いずれか１つをお選びください。"</formula>
    </cfRule>
  </conditionalFormatting>
  <dataValidations count="13">
    <dataValidation type="list" allowBlank="1" showInputMessage="1" showErrorMessage="1" sqref="AB63:AC63">
      <formula1>"２２,２３"</formula1>
    </dataValidation>
    <dataValidation type="list" allowBlank="1" showInputMessage="1" showErrorMessage="1" sqref="AG63:AH63">
      <formula1>"１,２,３"</formula1>
    </dataValidation>
    <dataValidation type="list" allowBlank="1" showInputMessage="1" showErrorMessage="1" sqref="H9:X9">
      <formula1>"いすゞ藤沢スキー部,バイスバウムスキークラブ,藤沢スキークラブ,シルバースパークRC,湘南スキークラブ,荏原スキー部,ビッグクラウドスキークラブ,ワーズスノーボードクラブ,スノードロップスキークラブ,ＩＢＭスキー部"</formula1>
    </dataValidation>
    <dataValidation type="list" allowBlank="1" showInputMessage="1" showErrorMessage="1" sqref="H8:J8">
      <formula1>"男,女"</formula1>
    </dataValidation>
    <dataValidation type="whole" allowBlank="1" showInputMessage="1" showErrorMessage="1" error="入力した値が正しくありません。&#10;訂正して下さい。（～２０１５）" sqref="Q8:T8">
      <formula1>1900</formula1>
      <formula2>2015</formula2>
    </dataValidation>
    <dataValidation type="whole" allowBlank="1" showInputMessage="1" showErrorMessage="1" error="入力した値が正しくありません。&#10;訂正してください。（１～１２）" sqref="W8:X8">
      <formula1>1</formula1>
      <formula2>12</formula2>
    </dataValidation>
    <dataValidation type="whole" allowBlank="1" showInputMessage="1" showErrorMessage="1" error="入力した値が正しくありません。&#10;訂正してください。（１～３１）" sqref="AA8:AC8">
      <formula1>1</formula1>
      <formula2>31</formula2>
    </dataValidation>
    <dataValidation type="list" allowBlank="1" showInputMessage="1" showErrorMessage="1" error="入力した値が正しくありません。&#10;訂正して下さい。（～２０１５）" sqref="AG4:AJ4">
      <formula1>"２０１５,２０１６"</formula1>
    </dataValidation>
    <dataValidation type="list" allowBlank="1" showInputMessage="1" showErrorMessage="1" sqref="AL4:AM4">
      <formula1>"１１,１２,１"</formula1>
    </dataValidation>
    <dataValidation type="whole" allowBlank="1" showInputMessage="1" showErrorMessage="1" error="入力した値が正しくありません。&#10;訂正してください。（１～３１）" sqref="AO4:AP4">
      <formula1>1</formula1>
      <formula2>31</formula2>
    </dataValidation>
    <dataValidation type="list" allowBlank="1" showInputMessage="1" showErrorMessage="1" sqref="AM19:AO21 AM23:AO26 P29:R29 AB29:AD29 U31:W31 AA31:AC31 AG31:AI31 AM31:AO31 AM36:AO39 AH38:AJ39 AH45:AJ46 AM43:AO46 AM50:AO53 AM57:AO58 N63:P63 M67:O67">
      <formula1>"○"</formula1>
    </dataValidation>
    <dataValidation type="list" allowBlank="1" showInputMessage="1" showErrorMessage="1" sqref="Q55:S55">
      <formula1>"１,２,３,４,５,未定"</formula1>
    </dataValidation>
    <dataValidation type="list" allowBlank="1" showInputMessage="1" showErrorMessage="1" sqref="AH55:AJ55">
      <formula1>"１,２,３,４,５,６,未定"</formula1>
    </dataValidation>
  </dataValidations>
  <printOptions horizontalCentered="1"/>
  <pageMargins left="0.7874015748031497" right="0.7874015748031497" top="0.6299212598425197" bottom="0.3937007874015748" header="0.5118110236220472" footer="0.31496062992125984"/>
  <pageSetup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いすゞ自動車株式会社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いすゞ自動車株式会社</dc:creator>
  <cp:keywords/>
  <dc:description/>
  <cp:lastModifiedBy>nakamura, eiji</cp:lastModifiedBy>
  <cp:lastPrinted>2015-11-27T03:26:05Z</cp:lastPrinted>
  <dcterms:created xsi:type="dcterms:W3CDTF">2010-12-07T03:28:14Z</dcterms:created>
  <dcterms:modified xsi:type="dcterms:W3CDTF">2015-12-03T03:01:40Z</dcterms:modified>
  <cp:category/>
  <cp:version/>
  <cp:contentType/>
  <cp:contentStatus/>
</cp:coreProperties>
</file>